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heckCompatibility="1"/>
  <xr:revisionPtr revIDLastSave="0" documentId="13_ncr:20001_{7EE2B7A9-2DB4-409C-9F92-92C5927ACAEB}" xr6:coauthVersionLast="47" xr6:coauthVersionMax="47" xr10:uidLastSave="{00000000-0000-0000-0000-000000000000}"/>
  <workbookProtection workbookAlgorithmName="SHA-512" workbookHashValue="DRVo7igqhYOb4bFwksVK1BO5nYYmfj8Dq5ig/pTnMzlltwflnsXDnObvdw5caEm7Pnzt49bAOdXWrYgTSfL2VA==" workbookSaltValue="Zg3WgH11HNVNB+vtEmnTQA==" workbookSpinCount="100000" lockStructure="1"/>
  <bookViews>
    <workbookView xWindow="-120" yWindow="-120" windowWidth="29040" windowHeight="15720" tabRatio="654" xr2:uid="{00000000-000D-0000-FFFF-FFFF00000000}"/>
  </bookViews>
  <sheets>
    <sheet name="LIQUIDAZIONE" sheetId="8" r:id="rId1"/>
    <sheet name="elenco_domande" sheetId="2" state="hidden" r:id="rId2"/>
    <sheet name="Tipologie_costi" sheetId="5" state="hidden" r:id="rId3"/>
  </sheets>
  <definedNames>
    <definedName name="_xlnm._FilterDatabase" localSheetId="1" hidden="1">elenco_domande!$B$2:$G$74</definedName>
    <definedName name="altri_contributi">#REF!</definedName>
    <definedName name="ammontare_complessivo">#REF!</definedName>
    <definedName name="contr_percentuale">#REF!</definedName>
    <definedName name="contr_valore">#REF!</definedName>
    <definedName name="contributo_riconosciuto">#REF!</definedName>
    <definedName name="costi_att_parz">#REF!</definedName>
    <definedName name="costi_formaz_parz">#REF!</definedName>
    <definedName name="costi_formaz_pieni">#REF!</definedName>
    <definedName name="costi_non_amm">#REF!</definedName>
    <definedName name="costi_parz">#REF!</definedName>
    <definedName name="costi_pieni">#REF!</definedName>
    <definedName name="costi_proponente">#REF!</definedName>
    <definedName name="db_beneficiari">elenco_domande!$B$3:$G$62</definedName>
    <definedName name="eleg_formaz_parz">#REF!</definedName>
    <definedName name="eleg_formaz_pieni">#REF!</definedName>
    <definedName name="eleg_parz">#REF!</definedName>
    <definedName name="eleg_pieni">#REF!</definedName>
    <definedName name="elegg_totale">#REF!</definedName>
    <definedName name="ente_cf">#REF!</definedName>
    <definedName name="ente_indirizzo">#REF!</definedName>
    <definedName name="ente_nome">LIQUIDAZIONE!$C$7</definedName>
    <definedName name="ente_pec">#REF!</definedName>
    <definedName name="leg_rap_cf">#REF!</definedName>
    <definedName name="leg_rap_cognome">#REF!</definedName>
    <definedName name="leg_rap_nome">#REF!</definedName>
    <definedName name="leg_rap_ruolo">#REF!</definedName>
    <definedName name="prog_altri_soggetti">#REF!</definedName>
    <definedName name="prog_comune_montano">#REF!</definedName>
    <definedName name="prog_comune_tp">#REF!</definedName>
    <definedName name="prog_descrizione">#REF!</definedName>
    <definedName name="prog_luogo">#REF!</definedName>
    <definedName name="prog_magg_massimale">#REF!</definedName>
    <definedName name="prog_massimale">#REF!</definedName>
    <definedName name="prog_massimale_corretto">#REF!</definedName>
    <definedName name="prog_nr_comuni">#REF!</definedName>
    <definedName name="prog_periodo">#REF!</definedName>
    <definedName name="prog_priorita">#REF!</definedName>
    <definedName name="prog_priorita_corretto">#REF!</definedName>
    <definedName name="prog_prod_abeq">#REF!</definedName>
    <definedName name="prog_rifprev">#REF!</definedName>
    <definedName name="prog_tipologia">#REF!</definedName>
    <definedName name="prog_tipologia_corretto">#REF!</definedName>
    <definedName name="prog_titolo">#REF!</definedName>
    <definedName name="punteggio_com_montano">#REF!</definedName>
    <definedName name="punteggio_comune_tp">#REF!</definedName>
    <definedName name="punteggio_nr_comuni">#REF!</definedName>
    <definedName name="punteggio_percent_contrib">#REF!</definedName>
    <definedName name="punteggio_prod_rif_abeq">#REF!</definedName>
    <definedName name="punteggo_tot">#REF!</definedName>
    <definedName name="ref_cognome">#REF!</definedName>
    <definedName name="ref_email">#REF!</definedName>
    <definedName name="ref_nome">#REF!</definedName>
    <definedName name="ref_tel">#REF!</definedName>
  </definedNames>
  <calcPr calcId="191029"/>
  <fileRecoveryPr repairLoad="1"/>
</workbook>
</file>

<file path=xl/calcChain.xml><?xml version="1.0" encoding="utf-8"?>
<calcChain xmlns="http://schemas.openxmlformats.org/spreadsheetml/2006/main">
  <c r="D23" i="8" l="1"/>
  <c r="F23" i="8" s="1"/>
  <c r="C15" i="8" l="1"/>
  <c r="D25" i="8"/>
  <c r="D24" i="8"/>
  <c r="D28" i="8" l="1"/>
  <c r="F28" i="8" s="1"/>
  <c r="D29" i="8"/>
  <c r="F29" i="8" s="1"/>
  <c r="D27" i="8"/>
  <c r="C18" i="8" l="1"/>
  <c r="C17" i="8"/>
  <c r="C16" i="8"/>
  <c r="F27" i="8" l="1"/>
  <c r="F24" i="8"/>
  <c r="F25" i="8"/>
  <c r="D26" i="8"/>
  <c r="F26" i="8" s="1"/>
  <c r="D22" i="8"/>
  <c r="F22" i="8" l="1"/>
  <c r="F32" i="8" s="1"/>
  <c r="F33" i="8" s="1"/>
  <c r="D30" i="8"/>
  <c r="D36" i="8" l="1"/>
  <c r="E36" i="8" s="1"/>
  <c r="F34" i="8"/>
</calcChain>
</file>

<file path=xl/sharedStrings.xml><?xml version="1.0" encoding="utf-8"?>
<sst xmlns="http://schemas.openxmlformats.org/spreadsheetml/2006/main" count="437" uniqueCount="302">
  <si>
    <t>Ammontare di altri incentivi pubblici e/o privati previsti o ricevuti</t>
  </si>
  <si>
    <t>costi NON AMMISSIBILI a contributo</t>
  </si>
  <si>
    <t>%</t>
  </si>
  <si>
    <t>ELEGGIBILITA' AI FINI DEL CONTRIBUTO</t>
  </si>
  <si>
    <t>acquisti e forniture di beni e servizi con effetti di prevenzione temporanei</t>
  </si>
  <si>
    <t>Costi rimanenti a carico del proponente</t>
  </si>
  <si>
    <t>DESCRIZIONE PROGETTO</t>
  </si>
  <si>
    <t>COSTI DEL PROGETTO DETTAGLIATI PER TIPOLOGIA (art. 4)</t>
  </si>
  <si>
    <t>REFERENTE PROGETTO</t>
  </si>
  <si>
    <t>costi AMMISSIBILI PIENAMENTE</t>
  </si>
  <si>
    <t>costi AMMISSIBILI PARZIALMENTE</t>
  </si>
  <si>
    <t>TIPOLOGIA COSTO</t>
  </si>
  <si>
    <t>attività e costi non correlati e finalizzati alla prevenzione dei rifiuti</t>
  </si>
  <si>
    <t>TOTALE IMPORTO ELEGGIBILE A CONTRIBUTO</t>
  </si>
  <si>
    <t>TIPOLOGIE DI COSTO PREVISTE</t>
  </si>
  <si>
    <t xml:space="preserve">SCHEMA DI RIEPILOGO PER LA RENDICONTAZIONE DEI COSTI SOSTENUTI </t>
  </si>
  <si>
    <t>IL COMUNE DEVE COMPILARE SOLO LE CELLE CON SFONDO CELESTE, LE ALTRE CELLE SONO A COMPILAZIONE AUTOMATICA, O DI COMPETENZA DI ATERSIR</t>
  </si>
  <si>
    <t>CODICE FISCALE</t>
  </si>
  <si>
    <t>Legale Rappresentante (nome e cognome)</t>
  </si>
  <si>
    <t>data</t>
  </si>
  <si>
    <t>istruttore</t>
  </si>
  <si>
    <t>nome e cognome</t>
  </si>
  <si>
    <t>e-mail</t>
  </si>
  <si>
    <t>n. telefono</t>
  </si>
  <si>
    <t>Data conclusione interventi</t>
  </si>
  <si>
    <t>COSTO RENDICONTATO (€)</t>
  </si>
  <si>
    <t>IMPORTO ELEGGIBILE RENDICONTATO</t>
  </si>
  <si>
    <t>NOTE</t>
  </si>
  <si>
    <t>Ammontare dei costi complessivamente sostenuti</t>
  </si>
  <si>
    <t>AMMONTARE DEL CONTRIBUTO LIQUIDABILE</t>
  </si>
  <si>
    <t>DIFFERENZA DA CONTRIBUTO RICONOSCIUTO</t>
  </si>
  <si>
    <t>COSTO SOSTENUTO (€)</t>
  </si>
  <si>
    <t>ENTE BENEFICIARIO</t>
  </si>
  <si>
    <t>PROTOCOLLO</t>
  </si>
  <si>
    <t>Titolo iniziativa</t>
  </si>
  <si>
    <t>QUADRO ECONOMICO LIQUIDAZIONE</t>
  </si>
  <si>
    <t>ATTIVITA' SVOLTE</t>
  </si>
  <si>
    <t>ISTRUTTORIA ATERSIR</t>
  </si>
  <si>
    <t>note</t>
  </si>
  <si>
    <t>protocollo domanda di liquidazione</t>
  </si>
  <si>
    <t>NOTE DI COMPILAZIONE DEL COMUNE</t>
  </si>
  <si>
    <t>Comune di Budrio</t>
  </si>
  <si>
    <t>Comune di Sala Bolognese</t>
  </si>
  <si>
    <t>Comune di Forlimpopoli</t>
  </si>
  <si>
    <t>Comune di Salsomaggiore Terme</t>
  </si>
  <si>
    <t>Comune di Castelvetro di Modena</t>
  </si>
  <si>
    <t>Progetto Standard</t>
  </si>
  <si>
    <t>Progetto standard</t>
  </si>
  <si>
    <t>Tipologia progetto</t>
  </si>
  <si>
    <t>GRAD</t>
  </si>
  <si>
    <t>CCB</t>
  </si>
  <si>
    <t>CCC</t>
  </si>
  <si>
    <t>CDB</t>
  </si>
  <si>
    <t>CDC</t>
  </si>
  <si>
    <t>CDD</t>
  </si>
  <si>
    <t>EBB</t>
  </si>
  <si>
    <t>EDA</t>
  </si>
  <si>
    <t>EDC</t>
  </si>
  <si>
    <t>AMMONTARE CONTRIBUTO RICONOSCIBILE DA ISTRUTTORIA</t>
  </si>
  <si>
    <t>Punteggio per graduatoria</t>
  </si>
  <si>
    <t>Ammontare contributo riconoscibile da istruttoria</t>
  </si>
  <si>
    <t>costi ACCESSORI</t>
  </si>
  <si>
    <t>costi PER CASE DELL'ACQUA</t>
  </si>
  <si>
    <t>costi PER PROGETTI SPERIMENTALI</t>
  </si>
  <si>
    <t>acquisti e forniture di beni e servizi con effetti di prevenzione duraturi (almeno 3 anni per progetti standard)</t>
  </si>
  <si>
    <t>riconoscimento di contributi a soggetti privati per acquisto o noleggio di prodotti o servizi</t>
  </si>
  <si>
    <t>attività ricognitive, di analisi, organizzazione, progettazione, coordinamento, consulenza, facilitazione, mediazione sociale, divulgazione, informazione e sensibilizzazione attribuibili a costi PIENAMENTE ELEGGIBILI</t>
  </si>
  <si>
    <t>attività ricognitive, di analisi, organizzazione, progettazione, coordinamento, consulenza, facilitazione, mediazione sociale, divulgazione, informazione e sensibilizzazione attribuibili a costi PARZIALMENTE ELEGGIBILI</t>
  </si>
  <si>
    <t>acquisto e installazione delle case dell'acqua</t>
  </si>
  <si>
    <t>costi per progetti sperimentali</t>
  </si>
  <si>
    <t>Titolo progetto</t>
  </si>
  <si>
    <t>(BANDO ANNO 2024 DEL FONDO D'AMBITO EX LR 16/2015)</t>
  </si>
  <si>
    <t>ENTE</t>
  </si>
  <si>
    <t>Comune di Talamello</t>
  </si>
  <si>
    <t>Prot. 07/11/2024.0011613</t>
  </si>
  <si>
    <t>REALIZZAZIONE CASA DELL'ACQUA</t>
  </si>
  <si>
    <t>Progetto abilitante</t>
  </si>
  <si>
    <t>ACC</t>
  </si>
  <si>
    <t>Comune di Riva del Po</t>
  </si>
  <si>
    <t>Prot. 27/09/2024.0010100</t>
  </si>
  <si>
    <t>INSTALLAZIONE EROGATORI ACQUA</t>
  </si>
  <si>
    <t>Comune di Masi Torello</t>
  </si>
  <si>
    <t>Prot. 31/10/2024.0011436</t>
  </si>
  <si>
    <t>ACD</t>
  </si>
  <si>
    <t>Comune di Campegine</t>
  </si>
  <si>
    <t>Prot. 07/11/2024.0011640</t>
  </si>
  <si>
    <t>MENSA A RIFIUTI ZERO</t>
  </si>
  <si>
    <t>ADD</t>
  </si>
  <si>
    <t>Prot. 05/11/2024.0011510</t>
  </si>
  <si>
    <t>Cassette Ortofrutta</t>
  </si>
  <si>
    <t>Progetto sperimentale</t>
  </si>
  <si>
    <t>BCC</t>
  </si>
  <si>
    <t>Comune di Bologna</t>
  </si>
  <si>
    <t>Prot. 05/11/2024.0011521</t>
  </si>
  <si>
    <t>Cassetta circolare</t>
  </si>
  <si>
    <t>Prot. 06/11/2024.0011566</t>
  </si>
  <si>
    <t>ANCHE IO RIoUSO</t>
  </si>
  <si>
    <t>BDD</t>
  </si>
  <si>
    <t>Comune di Medesano</t>
  </si>
  <si>
    <t>Prot. 07/11/2024.0011673</t>
  </si>
  <si>
    <t>ANCHE IO PROMUOVO IL RIUSO</t>
  </si>
  <si>
    <t>Prot. 06/11/2024.0011561</t>
  </si>
  <si>
    <t>lavastoviglie e stoviglie</t>
  </si>
  <si>
    <t>CBC</t>
  </si>
  <si>
    <t>Prot. 07/11/2024.0011632</t>
  </si>
  <si>
    <t>San Lazzaro #MoNOuso 2.0</t>
  </si>
  <si>
    <t>Prot. 30/10/2024.0011397</t>
  </si>
  <si>
    <t>La Stoviglioteca di Cervia</t>
  </si>
  <si>
    <t>CCA</t>
  </si>
  <si>
    <t>Comune di Bellaria Igea Marina</t>
  </si>
  <si>
    <t>Prot. 05/11/2024.0011647</t>
  </si>
  <si>
    <t>RIDUZIONE DEI RIFIUTI DERIVATI DA PANNOLINI E ASSORBENTI</t>
  </si>
  <si>
    <t>Comune di San Giorgio di Piano</t>
  </si>
  <si>
    <t>Prot. 06/11/2024.0011558</t>
  </si>
  <si>
    <t>PANNOLINI RIUTILIZZABILI</t>
  </si>
  <si>
    <t>Comune di Calderara di Reno</t>
  </si>
  <si>
    <t>Prot. 31/10/2024.0011458</t>
  </si>
  <si>
    <t>RILAVAMI</t>
  </si>
  <si>
    <t>Comune di Poggio Torriana</t>
  </si>
  <si>
    <t>Prot. 04/11/2024.0011467</t>
  </si>
  <si>
    <t>ACQUA PER TUTTI</t>
  </si>
  <si>
    <t>Comune di Bondeno</t>
  </si>
  <si>
    <t>Prot. 06/11/2024.0011535</t>
  </si>
  <si>
    <t>EROGATORI IN EDIFICI PUBBLICI</t>
  </si>
  <si>
    <t>Comune di Portomaggiore</t>
  </si>
  <si>
    <t>Prot. 06/11/2024.0011555</t>
  </si>
  <si>
    <t>PORTO SEMPRE + PLASTIC-FREE</t>
  </si>
  <si>
    <t>Comune di Vigarano Mainarda</t>
  </si>
  <si>
    <t>Prot. 07/11/2024.0011602</t>
  </si>
  <si>
    <t>#VIGARANOZERORIFIUTI2025</t>
  </si>
  <si>
    <t>Comune di San Mauro Pascoli</t>
  </si>
  <si>
    <t>Prot. 07/11/2024.0011659</t>
  </si>
  <si>
    <t>PANNOLINI LAVABILI</t>
  </si>
  <si>
    <t>Comune di Montecopiolo</t>
  </si>
  <si>
    <t>Prot. 07/11/2024.0011670</t>
  </si>
  <si>
    <t>Pannolini lavabili</t>
  </si>
  <si>
    <t>Comune di Borgonovo Val Tidone</t>
  </si>
  <si>
    <t>Prot. 05/11/2024.0011508</t>
  </si>
  <si>
    <t xml:space="preserve">INFANZIA PLASTIC - FREE </t>
  </si>
  <si>
    <t>CCD</t>
  </si>
  <si>
    <t>Prot. 06/11/2024.0011552</t>
  </si>
  <si>
    <t>VERSO PLASTICA ZERO</t>
  </si>
  <si>
    <t xml:space="preserve">Comune di Riccione		</t>
  </si>
  <si>
    <t>Prot. 06/11/2024.0011559</t>
  </si>
  <si>
    <t>UN MARE D'ACQUA</t>
  </si>
  <si>
    <t>PROGETTO STANDARD</t>
  </si>
  <si>
    <t>Prot. 06/11/2024.0011581</t>
  </si>
  <si>
    <t xml:space="preserve">RIDUZIONE RIFIUTI DERIVANTI DA PANNOLINI PER NEONATI E ASSORBENTI INTERNI USA E GETTA </t>
  </si>
  <si>
    <t>Prot. 07/11/2024.0011590</t>
  </si>
  <si>
    <t>Progetto H2O</t>
  </si>
  <si>
    <t>Comune di Zola Predosa</t>
  </si>
  <si>
    <t>Prot. 07/11/2024.0011605</t>
  </si>
  <si>
    <t>EROGATORI BORRACCE RIUSO</t>
  </si>
  <si>
    <t>Comune di Saludecio</t>
  </si>
  <si>
    <t>Prot. 07/11/2024.0011606</t>
  </si>
  <si>
    <t>INSTALL. N. 3 EROGATORI ACQUA</t>
  </si>
  <si>
    <t>Comune di Valsamoggia</t>
  </si>
  <si>
    <t>Prot. 07/11/2024.0011612</t>
  </si>
  <si>
    <t>Prot. 07/11/2024.0011614</t>
  </si>
  <si>
    <t>INSTALLAZIONE DI 4 EROGATORI</t>
  </si>
  <si>
    <t>Comune di Castel Maggiore</t>
  </si>
  <si>
    <t>Prot. 07/11/2024.0011638</t>
  </si>
  <si>
    <t>INSTALLAZIONE DI N. 10 EROGATORI DI ACQUA PRESSO EDIFICI PUBBLICI</t>
  </si>
  <si>
    <t>Comune di Misano Adriatico</t>
  </si>
  <si>
    <t>Prot. 07/11/2024.0011674</t>
  </si>
  <si>
    <t>ACQUA E PALESTRE 2024</t>
  </si>
  <si>
    <t>Comune di San Clemente</t>
  </si>
  <si>
    <t>Prot. 09/10/2024.0010555</t>
  </si>
  <si>
    <t>SAN CLEMENTE #PLASTIC FREE</t>
  </si>
  <si>
    <t>Comune di Scandiano</t>
  </si>
  <si>
    <t>Prot. 06/11/2024.0011553</t>
  </si>
  <si>
    <t>NO WASTE SCHOOL</t>
  </si>
  <si>
    <t>CDA</t>
  </si>
  <si>
    <t>Comune di Guastalla</t>
  </si>
  <si>
    <t>Prot. 06/11/2024.0011578</t>
  </si>
  <si>
    <t>riduz. pannolini e assorbenti</t>
  </si>
  <si>
    <t>Comune di Maranello</t>
  </si>
  <si>
    <t>Prot. 05/11/2024.0011490</t>
  </si>
  <si>
    <t>BEVI-AMO</t>
  </si>
  <si>
    <t>Comune di Concordia Sulla Secchia</t>
  </si>
  <si>
    <t>Prot. 06/11/2024.0011563</t>
  </si>
  <si>
    <t>MORE WATER LESS PLASTIC</t>
  </si>
  <si>
    <t>Comune di Fornovo di Taro</t>
  </si>
  <si>
    <t>Prot. 07/11/2024.0011631</t>
  </si>
  <si>
    <t>RIDUZIONE RIFIUTI PANNOLINI</t>
  </si>
  <si>
    <t>Comune di Piacenza</t>
  </si>
  <si>
    <t>Prot. 07/11/2024.0011667</t>
  </si>
  <si>
    <t xml:space="preserve">EROGATORI ACQUA  SCUOLE </t>
  </si>
  <si>
    <t>CASTELVETRO PLASTIC-FREE 2025</t>
  </si>
  <si>
    <t>Comune di Reggio Emilia</t>
  </si>
  <si>
    <t>Prot. 29/10/2024.0011349</t>
  </si>
  <si>
    <t>ACQUA IN… COMUNE</t>
  </si>
  <si>
    <t>Comune di Bibbiano</t>
  </si>
  <si>
    <t>Prot. 05/11/2024.0011645</t>
  </si>
  <si>
    <t>PRENDI&amp;FAI - Attrezzoteca</t>
  </si>
  <si>
    <t>Comune di Sala Baganza</t>
  </si>
  <si>
    <t>Prot. 06/11/2024.0011564</t>
  </si>
  <si>
    <t>L'ACQUA O LA BOTTIGLIA?</t>
  </si>
  <si>
    <t>Comune di Massa Lombarda</t>
  </si>
  <si>
    <t>Prot. 06/11/2024.0011570</t>
  </si>
  <si>
    <t>INSTALLAZIONE DI ASCIUGATORI</t>
  </si>
  <si>
    <t>Prot. 07/11/2024.0011595</t>
  </si>
  <si>
    <t>Comune di Lugo</t>
  </si>
  <si>
    <t>Prot. 07/11/2024.0011656</t>
  </si>
  <si>
    <t xml:space="preserve"> COPPETTE MESTRUALI</t>
  </si>
  <si>
    <t>Comune di Albinea</t>
  </si>
  <si>
    <t>Prot. 05/11/2024.0011646</t>
  </si>
  <si>
    <t>GOCCE D'ACQUA MENO PLASTICA</t>
  </si>
  <si>
    <t>Comune di Russi</t>
  </si>
  <si>
    <t>Prot. 06/11/2024.0011568</t>
  </si>
  <si>
    <t>ECOFIRA</t>
  </si>
  <si>
    <t>Prot. 06/11/2024.0011569</t>
  </si>
  <si>
    <t>ASCIUGAMANI ELETTRICI</t>
  </si>
  <si>
    <t>Prot. 06/11/2024.0011571</t>
  </si>
  <si>
    <t>ECO-FESTE</t>
  </si>
  <si>
    <t>Prot. 07/11/2024.0011594</t>
  </si>
  <si>
    <t>Prot. 07/11/2024.0011615</t>
  </si>
  <si>
    <t>BANDO ALLA PLASTICA</t>
  </si>
  <si>
    <t>Comune di Castellarano</t>
  </si>
  <si>
    <t>Prot. 07/11/2024.0011671</t>
  </si>
  <si>
    <t>MERENDA SPRECO ZERO</t>
  </si>
  <si>
    <t>Prot. 06/11/2024.0011549</t>
  </si>
  <si>
    <t>RIDUZIONE DI PRODOTTI MONOUSO</t>
  </si>
  <si>
    <t>DAD</t>
  </si>
  <si>
    <t>Raccoglitori di briciole</t>
  </si>
  <si>
    <t>DBA</t>
  </si>
  <si>
    <t>Comune di Meldola</t>
  </si>
  <si>
    <t>Prot. 06/11/2024.0011642</t>
  </si>
  <si>
    <t xml:space="preserve">AProccio PROattiVO </t>
  </si>
  <si>
    <t>DBD</t>
  </si>
  <si>
    <t>Comune di Modena</t>
  </si>
  <si>
    <t>Prot. 07/11/2024.0011600</t>
  </si>
  <si>
    <t>NON SI BUTTA VIA NIENTE</t>
  </si>
  <si>
    <t>DDA</t>
  </si>
  <si>
    <t>Prot. 06/11/2024.0011565</t>
  </si>
  <si>
    <t>GREENtosi 4</t>
  </si>
  <si>
    <t>DDC</t>
  </si>
  <si>
    <t>Comune di Fidenza</t>
  </si>
  <si>
    <t>Prot. 07/11/2024.0011619</t>
  </si>
  <si>
    <t>Retrofit casette acqua</t>
  </si>
  <si>
    <t>Prot. 07/11/2024.0011633</t>
  </si>
  <si>
    <t>RICIRCOLO</t>
  </si>
  <si>
    <t>EBD</t>
  </si>
  <si>
    <t>Prot. 07/11/2024.0011589</t>
  </si>
  <si>
    <t>Casa dell'Acqua di Monghidoro</t>
  </si>
  <si>
    <t>ECB</t>
  </si>
  <si>
    <t>Comune di Poggio Renatico</t>
  </si>
  <si>
    <t>Prot. 06/11/2024.0011567</t>
  </si>
  <si>
    <t xml:space="preserve">REALIZZAZIONE CASETTA ACQUA </t>
  </si>
  <si>
    <t>ECC</t>
  </si>
  <si>
    <t>Comune di Fiorano Modenese</t>
  </si>
  <si>
    <t>Prot. 06/11/2024.0011572</t>
  </si>
  <si>
    <t>Acqua Oro Blu</t>
  </si>
  <si>
    <t>Prot. 06/11/2024.0011575</t>
  </si>
  <si>
    <t>SPORTAMI CON TE</t>
  </si>
  <si>
    <t>Prot. 06/11/2024.0011580</t>
  </si>
  <si>
    <t>RIUSAMI</t>
  </si>
  <si>
    <t>Comune di San Giovanni In Marignano</t>
  </si>
  <si>
    <t>Prot. 06/11/2024.0011611</t>
  </si>
  <si>
    <t>CASA ACQUA S.MARIA IN PIETRAF</t>
  </si>
  <si>
    <t>Comune di Sarsina</t>
  </si>
  <si>
    <t>Prot. 07/11/2024.0011665</t>
  </si>
  <si>
    <t>Casa dell'acqua Ranchio</t>
  </si>
  <si>
    <t>Comune di Premilcuore</t>
  </si>
  <si>
    <t>Prot. 29/10/2024.0011341</t>
  </si>
  <si>
    <t>Realizzazione casa dell’acqua</t>
  </si>
  <si>
    <t>Comune di Monte San Pietro</t>
  </si>
  <si>
    <t>Prot. 05/11/2024.0011507</t>
  </si>
  <si>
    <t>“INSTALLAZIONE CASA DELL’ACQUA”</t>
  </si>
  <si>
    <t>ECD</t>
  </si>
  <si>
    <t>Comune di Imola</t>
  </si>
  <si>
    <t>Prot. 06/11/2024.0011573</t>
  </si>
  <si>
    <t>Repair Café Imola</t>
  </si>
  <si>
    <t>Comune di Correggio</t>
  </si>
  <si>
    <t>Prot. 07/11/2024.0011672</t>
  </si>
  <si>
    <t>"Nuova casetta dell'acqua pubblica zona nord"</t>
  </si>
  <si>
    <t>Unione Terre D'Argine</t>
  </si>
  <si>
    <t>Prot. 21/10/2024.0011000</t>
  </si>
  <si>
    <t>SABBIERE GATTILE</t>
  </si>
  <si>
    <t>Comune di Prignano Sulla Secchia</t>
  </si>
  <si>
    <t>Prot. 31/10/2024.0011434</t>
  </si>
  <si>
    <t>CASETTA DELL'ACQUA PRIGNANO</t>
  </si>
  <si>
    <t>PROGETTO COMUNALE DI PREVENZIONE E RIDUZIONE DELLA FORMAZIONE DEI RIFIUTI BENEFICIARIO DI CONTRIBUTO - DETERMINAZIONE n. 299 del 23/12/2024</t>
  </si>
  <si>
    <t>Comune di Cesena - Cassette Ortofrutta</t>
  </si>
  <si>
    <t>Comune di Cesena - RIDUZIONE DI PRODOTTI MONOUSO</t>
  </si>
  <si>
    <t xml:space="preserve">Comune di Borgo Tossignano - PANNOLINI PER NEONATI E ASSORBENTI </t>
  </si>
  <si>
    <t>Comune di Borgo Tossignano - Riusami</t>
  </si>
  <si>
    <t>Comune di Rio Saliceto - Anche io Riuso</t>
  </si>
  <si>
    <t>Comune di Rio Saliceto - lavastoviglie e stoviglie</t>
  </si>
  <si>
    <t>Comune di Rio Saliceto - GREENtosi 4</t>
  </si>
  <si>
    <t>Comune di San Lazzaro di Savena - #MoNOuso 2.0</t>
  </si>
  <si>
    <t>Comune di San Lazzaro di Savena - RICIRCOLO</t>
  </si>
  <si>
    <t>Comune di Cervia - Stoviglioteca</t>
  </si>
  <si>
    <t>Comune di Cervia - Raccoglitori di briciole</t>
  </si>
  <si>
    <t>Comune di Monghidoro - Progetto H2O</t>
  </si>
  <si>
    <t>Comune di Monghidoro - Casa dell'Acqua</t>
  </si>
  <si>
    <t>MIO RI-CICLO</t>
  </si>
  <si>
    <t>"- Rifiuti, + Festa!"</t>
  </si>
  <si>
    <t>Comune di Campagnola Emilia - MIO RI-CICLO</t>
  </si>
  <si>
    <t>Comune di Campagnola Emilia - Rifiuti, + Festa!</t>
  </si>
  <si>
    <t>Comune di Montechiarugolo - ASCIUGAMANI ELETTRICI</t>
  </si>
  <si>
    <t>Comune di Montechiarugolo - ECO-FESTE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</si>
</sst>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2"/>
      <color rgb="FFFF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1"/>
      <color rgb="FF8B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ill="0" applyBorder="0" applyAlignment="0" applyProtection="0"/>
  </cellStyleXfs>
  <cellXfs count="96">
    <xf numFmtId="0" fontId="0" fillId="0" borderId="0" xfId="0"/>
    <xf numFmtId="164" fontId="4" fillId="0" borderId="0" xfId="5" applyFont="1" applyBorder="1" applyAlignment="1" applyProtection="1">
      <alignment horizontal="right" vertical="center"/>
    </xf>
    <xf numFmtId="0" fontId="6" fillId="3" borderId="1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11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3" applyNumberFormat="1" applyFont="1" applyBorder="1" applyAlignment="1" applyProtection="1">
      <alignment vertical="center"/>
    </xf>
    <xf numFmtId="0" fontId="11" fillId="3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64" fontId="12" fillId="0" borderId="0" xfId="5" applyFont="1" applyFill="1" applyBorder="1" applyAlignment="1" applyProtection="1">
      <alignment horizontal="right" vertical="center"/>
    </xf>
    <xf numFmtId="164" fontId="12" fillId="0" borderId="0" xfId="5" applyFont="1" applyBorder="1" applyAlignment="1" applyProtection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3" fillId="2" borderId="11" xfId="0" applyFont="1" applyFill="1" applyBorder="1"/>
    <xf numFmtId="0" fontId="11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2" fillId="2" borderId="6" xfId="0" applyFont="1" applyFill="1" applyBorder="1" applyAlignment="1">
      <alignment vertical="center" wrapText="1"/>
    </xf>
    <xf numFmtId="0" fontId="12" fillId="2" borderId="7" xfId="5" applyNumberFormat="1" applyFont="1" applyFill="1" applyBorder="1" applyAlignment="1" applyProtection="1">
      <alignment vertical="center"/>
    </xf>
    <xf numFmtId="0" fontId="12" fillId="2" borderId="9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44" fontId="17" fillId="0" borderId="0" xfId="0" applyNumberFormat="1" applyFont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19" fillId="0" borderId="1" xfId="0" applyFont="1" applyBorder="1" applyAlignment="1">
      <alignment vertical="center" wrapText="1"/>
    </xf>
    <xf numFmtId="0" fontId="10" fillId="0" borderId="3" xfId="0" applyFont="1" applyBorder="1"/>
    <xf numFmtId="0" fontId="10" fillId="0" borderId="5" xfId="0" applyFont="1" applyBorder="1"/>
    <xf numFmtId="0" fontId="10" fillId="0" borderId="4" xfId="0" applyFont="1" applyBorder="1"/>
    <xf numFmtId="0" fontId="13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wrapText="1"/>
    </xf>
    <xf numFmtId="0" fontId="18" fillId="7" borderId="1" xfId="5" applyNumberFormat="1" applyFont="1" applyFill="1" applyBorder="1" applyAlignment="1" applyProtection="1">
      <alignment vertical="center" wrapText="1"/>
      <protection locked="0"/>
    </xf>
    <xf numFmtId="0" fontId="12" fillId="7" borderId="1" xfId="5" applyNumberFormat="1" applyFont="1" applyFill="1" applyBorder="1" applyAlignment="1" applyProtection="1">
      <alignment vertical="center"/>
      <protection locked="0"/>
    </xf>
    <xf numFmtId="49" fontId="12" fillId="7" borderId="1" xfId="5" applyNumberFormat="1" applyFont="1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wrapText="1"/>
      <protection locked="0"/>
    </xf>
    <xf numFmtId="166" fontId="0" fillId="7" borderId="1" xfId="5" applyNumberFormat="1" applyFont="1" applyFill="1" applyBorder="1" applyAlignment="1" applyProtection="1">
      <alignment wrapText="1"/>
      <protection locked="0"/>
    </xf>
    <xf numFmtId="0" fontId="3" fillId="7" borderId="1" xfId="0" applyFont="1" applyFill="1" applyBorder="1"/>
    <xf numFmtId="0" fontId="0" fillId="7" borderId="10" xfId="0" applyFill="1" applyBorder="1" applyProtection="1">
      <protection locked="0"/>
    </xf>
    <xf numFmtId="0" fontId="0" fillId="7" borderId="12" xfId="0" applyFill="1" applyBorder="1" applyProtection="1">
      <protection locked="0"/>
    </xf>
    <xf numFmtId="0" fontId="0" fillId="7" borderId="2" xfId="0" applyFill="1" applyBorder="1" applyAlignment="1" applyProtection="1">
      <alignment horizontal="left"/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7" borderId="13" xfId="0" applyFill="1" applyBorder="1" applyAlignment="1" applyProtection="1">
      <alignment horizontal="left"/>
      <protection locked="0"/>
    </xf>
    <xf numFmtId="0" fontId="0" fillId="7" borderId="6" xfId="0" applyFill="1" applyBorder="1" applyAlignment="1" applyProtection="1">
      <alignment horizontal="left"/>
      <protection locked="0"/>
    </xf>
    <xf numFmtId="0" fontId="0" fillId="7" borderId="7" xfId="0" applyFill="1" applyBorder="1" applyAlignment="1" applyProtection="1">
      <alignment horizontal="left"/>
      <protection locked="0"/>
    </xf>
    <xf numFmtId="0" fontId="0" fillId="7" borderId="9" xfId="0" applyFill="1" applyBorder="1" applyAlignment="1" applyProtection="1">
      <alignment horizontal="left"/>
      <protection locked="0"/>
    </xf>
    <xf numFmtId="166" fontId="12" fillId="0" borderId="1" xfId="5" applyNumberFormat="1" applyFont="1" applyFill="1" applyBorder="1" applyAlignment="1" applyProtection="1">
      <alignment horizontal="right" vertical="center"/>
      <protection locked="0"/>
    </xf>
    <xf numFmtId="9" fontId="0" fillId="0" borderId="1" xfId="3" applyFont="1" applyFill="1" applyBorder="1" applyAlignment="1" applyProtection="1">
      <alignment horizontal="center" vertical="center"/>
    </xf>
    <xf numFmtId="9" fontId="12" fillId="0" borderId="1" xfId="3" applyFont="1" applyFill="1" applyBorder="1" applyAlignment="1" applyProtection="1">
      <alignment horizontal="center" vertical="center"/>
    </xf>
    <xf numFmtId="166" fontId="12" fillId="0" borderId="1" xfId="5" applyNumberFormat="1" applyFont="1" applyFill="1" applyBorder="1" applyAlignment="1" applyProtection="1">
      <alignment horizontal="right" vertical="center"/>
    </xf>
    <xf numFmtId="0" fontId="12" fillId="0" borderId="1" xfId="5" applyNumberFormat="1" applyFont="1" applyFill="1" applyBorder="1" applyAlignment="1" applyProtection="1">
      <alignment horizontal="right" vertical="center"/>
      <protection locked="0"/>
    </xf>
    <xf numFmtId="0" fontId="13" fillId="0" borderId="1" xfId="5" applyNumberFormat="1" applyFont="1" applyFill="1" applyBorder="1" applyAlignment="1" applyProtection="1">
      <alignment horizontal="right" vertical="center"/>
    </xf>
    <xf numFmtId="166" fontId="13" fillId="0" borderId="1" xfId="5" applyNumberFormat="1" applyFont="1" applyFill="1" applyBorder="1" applyAlignment="1" applyProtection="1">
      <alignment vertical="center"/>
    </xf>
    <xf numFmtId="166" fontId="13" fillId="0" borderId="1" xfId="5" applyNumberFormat="1" applyFont="1" applyFill="1" applyBorder="1" applyAlignment="1" applyProtection="1">
      <alignment vertical="center" wrapText="1"/>
    </xf>
    <xf numFmtId="0" fontId="14" fillId="0" borderId="1" xfId="5" applyNumberFormat="1" applyFont="1" applyFill="1" applyBorder="1" applyAlignment="1" applyProtection="1">
      <alignment horizontal="right" vertical="center"/>
    </xf>
    <xf numFmtId="166" fontId="14" fillId="0" borderId="1" xfId="5" applyNumberFormat="1" applyFont="1" applyFill="1" applyBorder="1" applyAlignment="1" applyProtection="1">
      <alignment vertical="center" wrapText="1"/>
    </xf>
    <xf numFmtId="0" fontId="10" fillId="0" borderId="11" xfId="0" applyFont="1" applyBorder="1" applyAlignment="1">
      <alignment wrapText="1"/>
    </xf>
    <xf numFmtId="0" fontId="13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Continuous" wrapText="1"/>
    </xf>
    <xf numFmtId="0" fontId="12" fillId="0" borderId="1" xfId="5" applyNumberFormat="1" applyFont="1" applyFill="1" applyBorder="1" applyAlignment="1" applyProtection="1">
      <alignment vertical="center"/>
    </xf>
    <xf numFmtId="0" fontId="12" fillId="0" borderId="1" xfId="5" applyNumberFormat="1" applyFont="1" applyFill="1" applyBorder="1" applyAlignment="1" applyProtection="1">
      <alignment vertical="center" wrapText="1"/>
    </xf>
    <xf numFmtId="44" fontId="12" fillId="0" borderId="1" xfId="5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6" fontId="11" fillId="0" borderId="1" xfId="5" applyNumberFormat="1" applyFont="1" applyFill="1" applyBorder="1" applyAlignment="1" applyProtection="1">
      <alignment horizontal="right" vertical="center"/>
    </xf>
    <xf numFmtId="0" fontId="12" fillId="6" borderId="3" xfId="5" applyNumberFormat="1" applyFont="1" applyFill="1" applyBorder="1" applyAlignment="1" applyProtection="1">
      <alignment vertical="center"/>
    </xf>
    <xf numFmtId="0" fontId="12" fillId="6" borderId="4" xfId="5" applyNumberFormat="1" applyFont="1" applyFill="1" applyBorder="1" applyAlignment="1" applyProtection="1">
      <alignment vertical="center"/>
    </xf>
    <xf numFmtId="0" fontId="0" fillId="7" borderId="1" xfId="0" applyFill="1" applyBorder="1" applyAlignment="1" applyProtection="1">
      <alignment horizontal="center" wrapText="1"/>
      <protection locked="0"/>
    </xf>
    <xf numFmtId="0" fontId="12" fillId="0" borderId="2" xfId="5" applyNumberFormat="1" applyFont="1" applyFill="1" applyBorder="1" applyAlignment="1" applyProtection="1">
      <alignment horizontal="left" vertical="center"/>
    </xf>
    <xf numFmtId="0" fontId="12" fillId="0" borderId="0" xfId="5" applyNumberFormat="1" applyFont="1" applyFill="1" applyBorder="1" applyAlignment="1" applyProtection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5" borderId="0" xfId="0" applyFont="1" applyFill="1" applyAlignment="1">
      <alignment horizontal="left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/>
    </xf>
    <xf numFmtId="0" fontId="20" fillId="5" borderId="5" xfId="0" applyFont="1" applyFill="1" applyBorder="1" applyAlignment="1">
      <alignment horizontal="left"/>
    </xf>
    <xf numFmtId="0" fontId="20" fillId="5" borderId="4" xfId="0" applyFont="1" applyFill="1" applyBorder="1" applyAlignment="1">
      <alignment horizontal="left"/>
    </xf>
  </cellXfs>
  <cellStyles count="7">
    <cellStyle name="Migliaia 2" xfId="1" xr:uid="{00000000-0005-0000-0000-000000000000}"/>
    <cellStyle name="Normale" xfId="0" builtinId="0"/>
    <cellStyle name="Normale 2" xfId="2" xr:uid="{00000000-0005-0000-0000-000002000000}"/>
    <cellStyle name="Percentuale" xfId="3" builtinId="5"/>
    <cellStyle name="Percentuale 2" xfId="4" xr:uid="{00000000-0005-0000-0000-000004000000}"/>
    <cellStyle name="Valuta" xfId="5" builtinId="4"/>
    <cellStyle name="Valuta 2" xfId="6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75"/>
  <sheetViews>
    <sheetView tabSelected="1" topLeftCell="A28" zoomScale="110" zoomScaleNormal="110" workbookViewId="0">
      <selection activeCell="B41" sqref="B41"/>
    </sheetView>
  </sheetViews>
  <sheetFormatPr defaultColWidth="9.140625" defaultRowHeight="15" x14ac:dyDescent="0.25"/>
  <cols>
    <col min="2" max="2" width="37.28515625" customWidth="1"/>
    <col min="3" max="3" width="32.42578125" customWidth="1"/>
    <col min="4" max="4" width="18.5703125" customWidth="1"/>
    <col min="5" max="5" width="8" style="34" customWidth="1"/>
    <col min="6" max="6" width="18.140625" customWidth="1"/>
    <col min="7" max="7" width="25.85546875" customWidth="1"/>
    <col min="8" max="8" width="11.7109375" customWidth="1"/>
    <col min="9" max="13" width="44" customWidth="1"/>
  </cols>
  <sheetData>
    <row r="1" spans="2:7" x14ac:dyDescent="0.25">
      <c r="B1" s="90" t="s">
        <v>282</v>
      </c>
      <c r="C1" s="90"/>
      <c r="D1" s="90"/>
      <c r="E1" s="90"/>
      <c r="F1" s="90"/>
      <c r="G1" s="90"/>
    </row>
    <row r="2" spans="2:7" x14ac:dyDescent="0.25">
      <c r="B2" s="90" t="s">
        <v>71</v>
      </c>
      <c r="C2" s="90"/>
      <c r="D2" s="90"/>
      <c r="E2" s="90"/>
      <c r="F2" s="90"/>
      <c r="G2" s="90"/>
    </row>
    <row r="4" spans="2:7" x14ac:dyDescent="0.25">
      <c r="B4" s="41" t="s">
        <v>15</v>
      </c>
      <c r="C4" s="42"/>
      <c r="D4" s="42"/>
      <c r="E4" s="42"/>
      <c r="F4" s="42"/>
      <c r="G4" s="43"/>
    </row>
    <row r="5" spans="2:7" x14ac:dyDescent="0.25">
      <c r="B5" s="93" t="s">
        <v>16</v>
      </c>
      <c r="C5" s="94"/>
      <c r="D5" s="94"/>
      <c r="E5" s="94"/>
      <c r="F5" s="94"/>
      <c r="G5" s="95"/>
    </row>
    <row r="7" spans="2:7" ht="46.5" customHeight="1" x14ac:dyDescent="0.25">
      <c r="B7" s="37" t="s">
        <v>32</v>
      </c>
      <c r="C7" s="46"/>
    </row>
    <row r="8" spans="2:7" x14ac:dyDescent="0.25">
      <c r="B8" s="38" t="s">
        <v>17</v>
      </c>
      <c r="C8" s="47"/>
    </row>
    <row r="9" spans="2:7" ht="30" x14ac:dyDescent="0.25">
      <c r="B9" s="38" t="s">
        <v>18</v>
      </c>
      <c r="C9" s="47"/>
    </row>
    <row r="10" spans="2:7" x14ac:dyDescent="0.25">
      <c r="B10" s="8" t="s">
        <v>8</v>
      </c>
    </row>
    <row r="11" spans="2:7" x14ac:dyDescent="0.25">
      <c r="B11" s="38" t="s">
        <v>21</v>
      </c>
      <c r="C11" s="47"/>
    </row>
    <row r="12" spans="2:7" x14ac:dyDescent="0.25">
      <c r="B12" s="38" t="s">
        <v>22</v>
      </c>
      <c r="C12" s="47"/>
    </row>
    <row r="13" spans="2:7" x14ac:dyDescent="0.25">
      <c r="B13" s="38" t="s">
        <v>23</v>
      </c>
      <c r="C13" s="48"/>
      <c r="E13" s="11"/>
    </row>
    <row r="14" spans="2:7" x14ac:dyDescent="0.25">
      <c r="B14" s="12" t="s">
        <v>6</v>
      </c>
      <c r="C14" s="10"/>
    </row>
    <row r="15" spans="2:7" x14ac:dyDescent="0.25">
      <c r="B15" s="39" t="s">
        <v>70</v>
      </c>
      <c r="C15" s="83" t="str">
        <f>IFERROR(VLOOKUP(ente_nome,db_beneficiari,3,0),"")</f>
        <v/>
      </c>
      <c r="D15" s="84"/>
      <c r="E15" s="84"/>
      <c r="F15" s="84"/>
      <c r="G15" s="84"/>
    </row>
    <row r="16" spans="2:7" x14ac:dyDescent="0.25">
      <c r="B16" s="39" t="s">
        <v>48</v>
      </c>
      <c r="C16" s="73" t="str">
        <f>IFERROR(VLOOKUP(ente_nome,db_beneficiari,4,0),"")</f>
        <v/>
      </c>
    </row>
    <row r="17" spans="2:8" x14ac:dyDescent="0.25">
      <c r="B17" s="38" t="s">
        <v>59</v>
      </c>
      <c r="C17" s="74" t="str">
        <f>IFERROR(VLOOKUP(ente_nome,db_beneficiari,5,0),"")</f>
        <v/>
      </c>
    </row>
    <row r="18" spans="2:8" ht="30" x14ac:dyDescent="0.25">
      <c r="B18" s="38" t="s">
        <v>60</v>
      </c>
      <c r="C18" s="75" t="str">
        <f>IFERROR(VLOOKUP(ente_nome,db_beneficiari,6,0),"")</f>
        <v/>
      </c>
    </row>
    <row r="19" spans="2:8" x14ac:dyDescent="0.25">
      <c r="B19" s="38" t="s">
        <v>24</v>
      </c>
      <c r="C19" s="47"/>
    </row>
    <row r="20" spans="2:8" x14ac:dyDescent="0.25">
      <c r="E20" s="87" t="s">
        <v>3</v>
      </c>
      <c r="F20" s="88"/>
      <c r="G20" s="89"/>
    </row>
    <row r="21" spans="2:8" ht="45" x14ac:dyDescent="0.25">
      <c r="B21" s="85" t="s">
        <v>7</v>
      </c>
      <c r="C21" s="86"/>
      <c r="D21" s="13" t="s">
        <v>25</v>
      </c>
      <c r="E21" s="44" t="s">
        <v>2</v>
      </c>
      <c r="F21" s="45" t="s">
        <v>26</v>
      </c>
      <c r="G21" s="76" t="s">
        <v>27</v>
      </c>
    </row>
    <row r="22" spans="2:8" ht="24" x14ac:dyDescent="0.25">
      <c r="B22" s="15" t="s">
        <v>1</v>
      </c>
      <c r="C22" s="40" t="s">
        <v>12</v>
      </c>
      <c r="D22" s="63">
        <f t="shared" ref="D22:D29" si="0">SUMIF($D$41:$D$55,C22,$C$41:$C$55)</f>
        <v>0</v>
      </c>
      <c r="E22" s="61">
        <v>0</v>
      </c>
      <c r="F22" s="63">
        <f t="shared" ref="F22:F29" si="1">+D22*E22</f>
        <v>0</v>
      </c>
      <c r="G22" s="64"/>
    </row>
    <row r="23" spans="2:8" ht="36" x14ac:dyDescent="0.25">
      <c r="B23" s="9" t="s">
        <v>9</v>
      </c>
      <c r="C23" s="40" t="s">
        <v>64</v>
      </c>
      <c r="D23" s="63">
        <f t="shared" si="0"/>
        <v>0</v>
      </c>
      <c r="E23" s="62">
        <v>1</v>
      </c>
      <c r="F23" s="63">
        <f t="shared" si="1"/>
        <v>0</v>
      </c>
      <c r="G23" s="64"/>
    </row>
    <row r="24" spans="2:8" ht="24" x14ac:dyDescent="0.25">
      <c r="B24" s="9" t="s">
        <v>10</v>
      </c>
      <c r="C24" s="40" t="s">
        <v>4</v>
      </c>
      <c r="D24" s="63">
        <f t="shared" si="0"/>
        <v>0</v>
      </c>
      <c r="E24" s="62">
        <v>0.5</v>
      </c>
      <c r="F24" s="63">
        <f t="shared" si="1"/>
        <v>0</v>
      </c>
      <c r="G24" s="64"/>
    </row>
    <row r="25" spans="2:8" ht="36" x14ac:dyDescent="0.25">
      <c r="B25" s="9" t="s">
        <v>10</v>
      </c>
      <c r="C25" s="40" t="s">
        <v>65</v>
      </c>
      <c r="D25" s="63">
        <f t="shared" si="0"/>
        <v>0</v>
      </c>
      <c r="E25" s="62">
        <v>0.5</v>
      </c>
      <c r="F25" s="63">
        <f t="shared" si="1"/>
        <v>0</v>
      </c>
      <c r="G25" s="64"/>
    </row>
    <row r="26" spans="2:8" ht="84" x14ac:dyDescent="0.25">
      <c r="B26" s="9" t="s">
        <v>61</v>
      </c>
      <c r="C26" s="40" t="s">
        <v>66</v>
      </c>
      <c r="D26" s="63">
        <f t="shared" si="0"/>
        <v>0</v>
      </c>
      <c r="E26" s="62">
        <v>1</v>
      </c>
      <c r="F26" s="63">
        <f t="shared" si="1"/>
        <v>0</v>
      </c>
      <c r="G26" s="64"/>
    </row>
    <row r="27" spans="2:8" ht="84" x14ac:dyDescent="0.25">
      <c r="B27" s="9" t="s">
        <v>61</v>
      </c>
      <c r="C27" s="40" t="s">
        <v>67</v>
      </c>
      <c r="D27" s="63">
        <f t="shared" si="0"/>
        <v>0</v>
      </c>
      <c r="E27" s="62">
        <v>0.5</v>
      </c>
      <c r="F27" s="63">
        <f t="shared" si="1"/>
        <v>0</v>
      </c>
      <c r="G27" s="64"/>
    </row>
    <row r="28" spans="2:8" ht="24" x14ac:dyDescent="0.25">
      <c r="B28" s="9" t="s">
        <v>62</v>
      </c>
      <c r="C28" s="40" t="s">
        <v>68</v>
      </c>
      <c r="D28" s="63">
        <f t="shared" si="0"/>
        <v>0</v>
      </c>
      <c r="E28" s="62">
        <v>0.5</v>
      </c>
      <c r="F28" s="63">
        <f t="shared" si="1"/>
        <v>0</v>
      </c>
      <c r="G28" s="64"/>
    </row>
    <row r="29" spans="2:8" x14ac:dyDescent="0.25">
      <c r="B29" s="9" t="s">
        <v>63</v>
      </c>
      <c r="C29" s="40" t="s">
        <v>69</v>
      </c>
      <c r="D29" s="63">
        <f t="shared" si="0"/>
        <v>0</v>
      </c>
      <c r="E29" s="62">
        <v>1</v>
      </c>
      <c r="F29" s="63">
        <f t="shared" si="1"/>
        <v>0</v>
      </c>
      <c r="G29" s="64"/>
    </row>
    <row r="30" spans="2:8" x14ac:dyDescent="0.25">
      <c r="B30" s="14" t="s">
        <v>28</v>
      </c>
      <c r="C30" s="14"/>
      <c r="D30" s="79">
        <f>SUM(D22:D29)</f>
        <v>0</v>
      </c>
      <c r="E30" s="16"/>
      <c r="F30" s="16"/>
      <c r="G30" s="17"/>
    </row>
    <row r="31" spans="2:8" ht="18.75" x14ac:dyDescent="0.25">
      <c r="B31" s="10"/>
      <c r="C31" s="10"/>
      <c r="E31" s="11"/>
      <c r="F31" s="17"/>
      <c r="G31" s="17"/>
      <c r="H31" s="1"/>
    </row>
    <row r="32" spans="2:8" x14ac:dyDescent="0.25">
      <c r="C32" s="65"/>
      <c r="D32" s="65"/>
      <c r="E32" s="65" t="s">
        <v>13</v>
      </c>
      <c r="F32" s="66">
        <f>SUM(F22:F29)</f>
        <v>0</v>
      </c>
    </row>
    <row r="33" spans="2:8" x14ac:dyDescent="0.25">
      <c r="C33" s="65"/>
      <c r="D33" s="65"/>
      <c r="E33" s="65" t="s">
        <v>29</v>
      </c>
      <c r="F33" s="67">
        <f>+IFERROR(MIN(F32,C18),0)</f>
        <v>0</v>
      </c>
    </row>
    <row r="34" spans="2:8" x14ac:dyDescent="0.25">
      <c r="C34" s="68"/>
      <c r="D34" s="68"/>
      <c r="E34" s="68" t="s">
        <v>30</v>
      </c>
      <c r="F34" s="69">
        <f>IFERROR(MAX(0,C18-F33),0)</f>
        <v>0</v>
      </c>
    </row>
    <row r="35" spans="2:8" ht="15.75" x14ac:dyDescent="0.25">
      <c r="B35" s="18"/>
      <c r="C35" s="19"/>
      <c r="E35" s="20"/>
      <c r="F35" s="21"/>
      <c r="G35" s="21"/>
      <c r="H35" s="5"/>
    </row>
    <row r="36" spans="2:8" x14ac:dyDescent="0.25">
      <c r="B36" s="91" t="s">
        <v>5</v>
      </c>
      <c r="C36" s="92"/>
      <c r="D36" s="63">
        <f>+D30-F33-D37</f>
        <v>0</v>
      </c>
      <c r="E36" s="35" t="str">
        <f>IF(D36&lt;0,"Attenzione, la somma dei contributi supera i costi sostenuti","")</f>
        <v/>
      </c>
    </row>
    <row r="37" spans="2:8" ht="18.75" x14ac:dyDescent="0.25">
      <c r="B37" s="91" t="s">
        <v>0</v>
      </c>
      <c r="C37" s="92"/>
      <c r="D37" s="60"/>
      <c r="E37" s="10"/>
      <c r="F37" s="22"/>
      <c r="G37" s="22"/>
      <c r="H37" s="6"/>
    </row>
    <row r="39" spans="2:8" x14ac:dyDescent="0.25">
      <c r="B39" s="77" t="s">
        <v>35</v>
      </c>
      <c r="C39" s="78"/>
      <c r="D39" s="7"/>
    </row>
    <row r="40" spans="2:8" x14ac:dyDescent="0.25">
      <c r="B40" s="70" t="s">
        <v>36</v>
      </c>
      <c r="C40" s="71" t="s">
        <v>31</v>
      </c>
      <c r="D40" s="72" t="s">
        <v>11</v>
      </c>
    </row>
    <row r="41" spans="2:8" x14ac:dyDescent="0.25">
      <c r="B41" s="49"/>
      <c r="C41" s="50"/>
      <c r="D41" s="82"/>
      <c r="E41" s="82"/>
      <c r="F41" s="82"/>
      <c r="G41" s="82"/>
      <c r="H41" s="82"/>
    </row>
    <row r="42" spans="2:8" x14ac:dyDescent="0.25">
      <c r="B42" s="49"/>
      <c r="C42" s="50"/>
      <c r="D42" s="82"/>
      <c r="E42" s="82"/>
      <c r="F42" s="82"/>
      <c r="G42" s="82"/>
      <c r="H42" s="82"/>
    </row>
    <row r="43" spans="2:8" x14ac:dyDescent="0.25">
      <c r="B43" s="49"/>
      <c r="C43" s="50"/>
      <c r="D43" s="82"/>
      <c r="E43" s="82"/>
      <c r="F43" s="82"/>
      <c r="G43" s="82"/>
      <c r="H43" s="82"/>
    </row>
    <row r="44" spans="2:8" x14ac:dyDescent="0.25">
      <c r="B44" s="49"/>
      <c r="C44" s="50"/>
      <c r="D44" s="82"/>
      <c r="E44" s="82"/>
      <c r="F44" s="82"/>
      <c r="G44" s="82"/>
      <c r="H44" s="82"/>
    </row>
    <row r="45" spans="2:8" x14ac:dyDescent="0.25">
      <c r="B45" s="49"/>
      <c r="C45" s="50"/>
      <c r="D45" s="82"/>
      <c r="E45" s="82"/>
      <c r="F45" s="82"/>
      <c r="G45" s="82"/>
      <c r="H45" s="82"/>
    </row>
    <row r="46" spans="2:8" x14ac:dyDescent="0.25">
      <c r="B46" s="49"/>
      <c r="C46" s="50"/>
      <c r="D46" s="82"/>
      <c r="E46" s="82"/>
      <c r="F46" s="82"/>
      <c r="G46" s="82"/>
      <c r="H46" s="82"/>
    </row>
    <row r="47" spans="2:8" x14ac:dyDescent="0.25">
      <c r="B47" s="49"/>
      <c r="C47" s="50"/>
      <c r="D47" s="82"/>
      <c r="E47" s="82"/>
      <c r="F47" s="82"/>
      <c r="G47" s="82"/>
      <c r="H47" s="82"/>
    </row>
    <row r="48" spans="2:8" x14ac:dyDescent="0.25">
      <c r="B48" s="49"/>
      <c r="C48" s="50"/>
      <c r="D48" s="82"/>
      <c r="E48" s="82"/>
      <c r="F48" s="82"/>
      <c r="G48" s="82"/>
      <c r="H48" s="82"/>
    </row>
    <row r="49" spans="2:8" x14ac:dyDescent="0.25">
      <c r="B49" s="49"/>
      <c r="C49" s="50"/>
      <c r="D49" s="82"/>
      <c r="E49" s="82"/>
      <c r="F49" s="82"/>
      <c r="G49" s="82"/>
      <c r="H49" s="82"/>
    </row>
    <row r="50" spans="2:8" x14ac:dyDescent="0.25">
      <c r="B50" s="49"/>
      <c r="C50" s="50"/>
      <c r="D50" s="82"/>
      <c r="E50" s="82"/>
      <c r="F50" s="82"/>
      <c r="G50" s="82"/>
      <c r="H50" s="82"/>
    </row>
    <row r="51" spans="2:8" x14ac:dyDescent="0.25">
      <c r="B51" s="49"/>
      <c r="C51" s="50"/>
      <c r="D51" s="82"/>
      <c r="E51" s="82"/>
      <c r="F51" s="82"/>
      <c r="G51" s="82"/>
      <c r="H51" s="82"/>
    </row>
    <row r="52" spans="2:8" x14ac:dyDescent="0.25">
      <c r="B52" s="49"/>
      <c r="C52" s="50"/>
      <c r="D52" s="82"/>
      <c r="E52" s="82"/>
      <c r="F52" s="82"/>
      <c r="G52" s="82"/>
      <c r="H52" s="82"/>
    </row>
    <row r="53" spans="2:8" x14ac:dyDescent="0.25">
      <c r="B53" s="49"/>
      <c r="C53" s="50"/>
      <c r="D53" s="82"/>
      <c r="E53" s="82"/>
      <c r="F53" s="82"/>
      <c r="G53" s="82"/>
      <c r="H53" s="82"/>
    </row>
    <row r="54" spans="2:8" x14ac:dyDescent="0.25">
      <c r="B54" s="49"/>
      <c r="C54" s="50"/>
      <c r="D54" s="82"/>
      <c r="E54" s="82"/>
      <c r="F54" s="82"/>
      <c r="G54" s="82"/>
      <c r="H54" s="82"/>
    </row>
    <row r="55" spans="2:8" x14ac:dyDescent="0.25">
      <c r="B55" s="49"/>
      <c r="C55" s="50"/>
      <c r="D55" s="82"/>
      <c r="E55" s="82"/>
      <c r="F55" s="82"/>
      <c r="G55" s="82"/>
      <c r="H55" s="82"/>
    </row>
    <row r="57" spans="2:8" x14ac:dyDescent="0.25">
      <c r="B57" s="51" t="s">
        <v>40</v>
      </c>
      <c r="C57" s="52"/>
      <c r="D57" s="53"/>
    </row>
    <row r="58" spans="2:8" ht="15" customHeight="1" x14ac:dyDescent="0.25">
      <c r="B58" s="54"/>
      <c r="C58" s="55"/>
      <c r="D58" s="56"/>
    </row>
    <row r="59" spans="2:8" ht="15" customHeight="1" x14ac:dyDescent="0.25">
      <c r="B59" s="54"/>
      <c r="C59" s="55"/>
      <c r="D59" s="56"/>
    </row>
    <row r="60" spans="2:8" ht="15" customHeight="1" x14ac:dyDescent="0.25">
      <c r="B60" s="54"/>
      <c r="C60" s="55"/>
      <c r="D60" s="56"/>
    </row>
    <row r="61" spans="2:8" ht="15" customHeight="1" x14ac:dyDescent="0.25">
      <c r="B61" s="54"/>
      <c r="C61" s="55"/>
      <c r="D61" s="56"/>
    </row>
    <row r="62" spans="2:8" ht="15" customHeight="1" x14ac:dyDescent="0.25">
      <c r="B62" s="54"/>
      <c r="C62" s="55"/>
      <c r="D62" s="56"/>
    </row>
    <row r="63" spans="2:8" ht="15" customHeight="1" x14ac:dyDescent="0.25">
      <c r="B63" s="54"/>
      <c r="C63" s="55"/>
      <c r="D63" s="56"/>
    </row>
    <row r="64" spans="2:8" ht="15" customHeight="1" x14ac:dyDescent="0.25">
      <c r="B64" s="57"/>
      <c r="C64" s="58"/>
      <c r="D64" s="59"/>
    </row>
    <row r="67" spans="2:4" x14ac:dyDescent="0.25">
      <c r="B67" s="23" t="s">
        <v>37</v>
      </c>
      <c r="C67" s="24"/>
      <c r="D67" s="25"/>
    </row>
    <row r="68" spans="2:4" x14ac:dyDescent="0.25">
      <c r="B68" s="26" t="s">
        <v>39</v>
      </c>
      <c r="C68" s="80"/>
      <c r="D68" s="81"/>
    </row>
    <row r="69" spans="2:4" x14ac:dyDescent="0.25">
      <c r="B69" s="26" t="s">
        <v>19</v>
      </c>
      <c r="C69" s="80"/>
      <c r="D69" s="81"/>
    </row>
    <row r="70" spans="2:4" x14ac:dyDescent="0.25">
      <c r="B70" s="26" t="s">
        <v>20</v>
      </c>
      <c r="C70" s="80"/>
      <c r="D70" s="81"/>
    </row>
    <row r="71" spans="2:4" x14ac:dyDescent="0.25">
      <c r="B71" s="26" t="s">
        <v>38</v>
      </c>
      <c r="C71" s="27"/>
      <c r="D71" s="28"/>
    </row>
    <row r="72" spans="2:4" x14ac:dyDescent="0.25">
      <c r="B72" s="26"/>
      <c r="C72" s="27"/>
      <c r="D72" s="28"/>
    </row>
    <row r="73" spans="2:4" x14ac:dyDescent="0.25">
      <c r="B73" s="26"/>
      <c r="C73" s="27"/>
      <c r="D73" s="28"/>
    </row>
    <row r="74" spans="2:4" x14ac:dyDescent="0.25">
      <c r="B74" s="26"/>
      <c r="C74" s="27"/>
      <c r="D74" s="28"/>
    </row>
    <row r="75" spans="2:4" x14ac:dyDescent="0.25">
      <c r="B75" s="26"/>
      <c r="C75" s="29"/>
      <c r="D75" s="28"/>
    </row>
  </sheetData>
  <sheetProtection algorithmName="SHA-512" hashValue="WkU/06tNldPV+g7ArAUfEfchxf7Zkk1T7VfOy1u245JsmKat24CQ1HL+bNp/9M9a2i+Srb8Vugo/EY1WBqZwrQ==" saltValue="RpYkPN0xrpwXyZLIKsbBCw==" spinCount="100000" sheet="1" selectLockedCells="1"/>
  <mergeCells count="22">
    <mergeCell ref="D49:H49"/>
    <mergeCell ref="E20:G20"/>
    <mergeCell ref="B1:G1"/>
    <mergeCell ref="B2:G2"/>
    <mergeCell ref="B36:C36"/>
    <mergeCell ref="B37:C37"/>
    <mergeCell ref="D44:H44"/>
    <mergeCell ref="D45:H45"/>
    <mergeCell ref="D46:H46"/>
    <mergeCell ref="D47:H47"/>
    <mergeCell ref="D48:H48"/>
    <mergeCell ref="C15:G15"/>
    <mergeCell ref="B21:C21"/>
    <mergeCell ref="D41:H41"/>
    <mergeCell ref="D42:H42"/>
    <mergeCell ref="D43:H43"/>
    <mergeCell ref="D55:H55"/>
    <mergeCell ref="D50:H50"/>
    <mergeCell ref="D51:H51"/>
    <mergeCell ref="D52:H52"/>
    <mergeCell ref="D53:H53"/>
    <mergeCell ref="D54:H54"/>
  </mergeCells>
  <dataValidations count="1">
    <dataValidation type="list" allowBlank="1" showInputMessage="1" showErrorMessage="1" sqref="D41:D55" xr:uid="{2C86DDCD-35B8-49D7-A84F-0456ED227DD5}">
      <formula1>$C$22:$C$29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elenco_domande!$B$3:$B$74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74"/>
  <sheetViews>
    <sheetView zoomScale="80" zoomScaleNormal="80" workbookViewId="0">
      <selection activeCell="B6" sqref="B6"/>
    </sheetView>
  </sheetViews>
  <sheetFormatPr defaultRowHeight="15" x14ac:dyDescent="0.25"/>
  <cols>
    <col min="1" max="1" width="9.140625" style="34"/>
    <col min="2" max="2" width="46.5703125" style="32" customWidth="1"/>
    <col min="3" max="3" width="25" style="34" bestFit="1" customWidth="1"/>
    <col min="4" max="4" width="60.28515625" style="34" customWidth="1"/>
    <col min="5" max="5" width="18.5703125" style="32" customWidth="1"/>
    <col min="6" max="6" width="13.42578125" style="34" bestFit="1" customWidth="1"/>
    <col min="7" max="7" width="23.7109375" style="34" customWidth="1"/>
    <col min="8" max="16384" width="9.140625" style="34"/>
  </cols>
  <sheetData>
    <row r="2" spans="2:7" ht="75" x14ac:dyDescent="0.25">
      <c r="B2" s="30" t="s">
        <v>72</v>
      </c>
      <c r="C2" s="30" t="s">
        <v>33</v>
      </c>
      <c r="D2" s="30" t="s">
        <v>34</v>
      </c>
      <c r="E2" s="30" t="s">
        <v>48</v>
      </c>
      <c r="F2" s="30" t="s">
        <v>49</v>
      </c>
      <c r="G2" s="30" t="s">
        <v>58</v>
      </c>
    </row>
    <row r="3" spans="2:7" x14ac:dyDescent="0.25">
      <c r="B3" s="33" t="s">
        <v>205</v>
      </c>
      <c r="C3" s="35" t="s">
        <v>206</v>
      </c>
      <c r="D3" s="33" t="s">
        <v>207</v>
      </c>
      <c r="E3" s="33" t="s">
        <v>47</v>
      </c>
      <c r="F3" s="31" t="s">
        <v>54</v>
      </c>
      <c r="G3" s="36">
        <v>10000</v>
      </c>
    </row>
    <row r="4" spans="2:7" x14ac:dyDescent="0.25">
      <c r="B4" s="33" t="s">
        <v>109</v>
      </c>
      <c r="C4" s="35" t="s">
        <v>110</v>
      </c>
      <c r="D4" s="33" t="s">
        <v>111</v>
      </c>
      <c r="E4" s="33" t="s">
        <v>47</v>
      </c>
      <c r="F4" s="31" t="s">
        <v>50</v>
      </c>
      <c r="G4" s="36">
        <v>24868</v>
      </c>
    </row>
    <row r="5" spans="2:7" x14ac:dyDescent="0.25">
      <c r="B5" s="33" t="s">
        <v>192</v>
      </c>
      <c r="C5" s="35" t="s">
        <v>193</v>
      </c>
      <c r="D5" s="33" t="s">
        <v>194</v>
      </c>
      <c r="E5" s="33" t="s">
        <v>47</v>
      </c>
      <c r="F5" s="31" t="s">
        <v>53</v>
      </c>
      <c r="G5" s="36">
        <v>14500</v>
      </c>
    </row>
    <row r="6" spans="2:7" ht="30" x14ac:dyDescent="0.25">
      <c r="B6" s="33" t="s">
        <v>92</v>
      </c>
      <c r="C6" s="35" t="s">
        <v>93</v>
      </c>
      <c r="D6" s="33" t="s">
        <v>94</v>
      </c>
      <c r="E6" s="33" t="s">
        <v>90</v>
      </c>
      <c r="F6" s="31" t="s">
        <v>91</v>
      </c>
      <c r="G6" s="36">
        <v>50000</v>
      </c>
    </row>
    <row r="7" spans="2:7" x14ac:dyDescent="0.25">
      <c r="B7" s="33" t="s">
        <v>121</v>
      </c>
      <c r="C7" s="35" t="s">
        <v>122</v>
      </c>
      <c r="D7" s="33" t="s">
        <v>123</v>
      </c>
      <c r="E7" s="33" t="s">
        <v>47</v>
      </c>
      <c r="F7" s="31" t="s">
        <v>51</v>
      </c>
      <c r="G7" s="36">
        <v>29921</v>
      </c>
    </row>
    <row r="8" spans="2:7" ht="30" x14ac:dyDescent="0.25">
      <c r="B8" s="33" t="s">
        <v>285</v>
      </c>
      <c r="C8" s="35" t="s">
        <v>146</v>
      </c>
      <c r="D8" s="33" t="s">
        <v>147</v>
      </c>
      <c r="E8" s="33" t="s">
        <v>47</v>
      </c>
      <c r="F8" s="31" t="s">
        <v>139</v>
      </c>
      <c r="G8" s="36">
        <v>9930</v>
      </c>
    </row>
    <row r="9" spans="2:7" x14ac:dyDescent="0.25">
      <c r="B9" s="33" t="s">
        <v>286</v>
      </c>
      <c r="C9" s="35" t="s">
        <v>255</v>
      </c>
      <c r="D9" s="33" t="s">
        <v>256</v>
      </c>
      <c r="E9" s="33" t="s">
        <v>47</v>
      </c>
      <c r="F9" s="31" t="s">
        <v>249</v>
      </c>
      <c r="G9" s="36">
        <v>10800</v>
      </c>
    </row>
    <row r="10" spans="2:7" x14ac:dyDescent="0.25">
      <c r="B10" s="33" t="s">
        <v>136</v>
      </c>
      <c r="C10" s="35" t="s">
        <v>137</v>
      </c>
      <c r="D10" s="33" t="s">
        <v>138</v>
      </c>
      <c r="E10" s="33" t="s">
        <v>47</v>
      </c>
      <c r="F10" s="31" t="s">
        <v>139</v>
      </c>
      <c r="G10" s="36">
        <v>5000</v>
      </c>
    </row>
    <row r="11" spans="2:7" x14ac:dyDescent="0.25">
      <c r="B11" s="33" t="s">
        <v>41</v>
      </c>
      <c r="C11" s="35" t="s">
        <v>140</v>
      </c>
      <c r="D11" s="33" t="s">
        <v>141</v>
      </c>
      <c r="E11" s="33" t="s">
        <v>47</v>
      </c>
      <c r="F11" s="31" t="s">
        <v>139</v>
      </c>
      <c r="G11" s="36">
        <v>28963</v>
      </c>
    </row>
    <row r="12" spans="2:7" x14ac:dyDescent="0.25">
      <c r="B12" s="33" t="s">
        <v>115</v>
      </c>
      <c r="C12" s="35" t="s">
        <v>116</v>
      </c>
      <c r="D12" s="33" t="s">
        <v>117</v>
      </c>
      <c r="E12" s="33" t="s">
        <v>47</v>
      </c>
      <c r="F12" s="31" t="s">
        <v>50</v>
      </c>
      <c r="G12" s="36">
        <v>52007</v>
      </c>
    </row>
    <row r="13" spans="2:7" x14ac:dyDescent="0.25">
      <c r="B13" s="33" t="s">
        <v>298</v>
      </c>
      <c r="C13" s="35" t="s">
        <v>201</v>
      </c>
      <c r="D13" s="33" t="s">
        <v>296</v>
      </c>
      <c r="E13" s="33" t="s">
        <v>47</v>
      </c>
      <c r="F13" s="31" t="s">
        <v>53</v>
      </c>
      <c r="G13" s="36">
        <v>9846</v>
      </c>
    </row>
    <row r="14" spans="2:7" x14ac:dyDescent="0.25">
      <c r="B14" s="33" t="s">
        <v>299</v>
      </c>
      <c r="C14" s="35" t="s">
        <v>215</v>
      </c>
      <c r="D14" s="33" t="s">
        <v>297</v>
      </c>
      <c r="E14" s="33" t="s">
        <v>47</v>
      </c>
      <c r="F14" s="31" t="s">
        <v>54</v>
      </c>
      <c r="G14" s="36">
        <v>9834</v>
      </c>
    </row>
    <row r="15" spans="2:7" x14ac:dyDescent="0.25">
      <c r="B15" s="33" t="s">
        <v>84</v>
      </c>
      <c r="C15" s="35" t="s">
        <v>85</v>
      </c>
      <c r="D15" s="33" t="s">
        <v>86</v>
      </c>
      <c r="E15" s="33" t="s">
        <v>76</v>
      </c>
      <c r="F15" s="31" t="s">
        <v>87</v>
      </c>
      <c r="G15" s="36">
        <v>5000</v>
      </c>
    </row>
    <row r="16" spans="2:7" ht="30" x14ac:dyDescent="0.25">
      <c r="B16" s="33" t="s">
        <v>160</v>
      </c>
      <c r="C16" s="35" t="s">
        <v>161</v>
      </c>
      <c r="D16" s="33" t="s">
        <v>162</v>
      </c>
      <c r="E16" s="33" t="s">
        <v>47</v>
      </c>
      <c r="F16" s="31" t="s">
        <v>139</v>
      </c>
      <c r="G16" s="36">
        <v>29890</v>
      </c>
    </row>
    <row r="17" spans="2:7" x14ac:dyDescent="0.25">
      <c r="B17" s="33" t="s">
        <v>218</v>
      </c>
      <c r="C17" s="35" t="s">
        <v>219</v>
      </c>
      <c r="D17" s="33" t="s">
        <v>220</v>
      </c>
      <c r="E17" s="33" t="s">
        <v>47</v>
      </c>
      <c r="F17" s="31" t="s">
        <v>54</v>
      </c>
      <c r="G17" s="36">
        <v>5000</v>
      </c>
    </row>
    <row r="18" spans="2:7" x14ac:dyDescent="0.25">
      <c r="B18" s="33" t="s">
        <v>45</v>
      </c>
      <c r="C18" s="35" t="s">
        <v>134</v>
      </c>
      <c r="D18" s="33" t="s">
        <v>188</v>
      </c>
      <c r="E18" s="33" t="s">
        <v>47</v>
      </c>
      <c r="F18" s="31" t="s">
        <v>52</v>
      </c>
      <c r="G18" s="36">
        <v>13150</v>
      </c>
    </row>
    <row r="19" spans="2:7" x14ac:dyDescent="0.25">
      <c r="B19" s="33" t="s">
        <v>293</v>
      </c>
      <c r="C19" s="35" t="s">
        <v>106</v>
      </c>
      <c r="D19" s="33" t="s">
        <v>224</v>
      </c>
      <c r="E19" s="33" t="s">
        <v>47</v>
      </c>
      <c r="F19" s="31" t="s">
        <v>225</v>
      </c>
      <c r="G19" s="36">
        <v>49946</v>
      </c>
    </row>
    <row r="20" spans="2:7" x14ac:dyDescent="0.25">
      <c r="B20" s="33" t="s">
        <v>292</v>
      </c>
      <c r="C20" s="35" t="s">
        <v>106</v>
      </c>
      <c r="D20" s="33" t="s">
        <v>107</v>
      </c>
      <c r="E20" s="33" t="s">
        <v>47</v>
      </c>
      <c r="F20" s="31" t="s">
        <v>108</v>
      </c>
      <c r="G20" s="36">
        <v>10500</v>
      </c>
    </row>
    <row r="21" spans="2:7" ht="30" x14ac:dyDescent="0.25">
      <c r="B21" s="33" t="s">
        <v>283</v>
      </c>
      <c r="C21" s="35" t="s">
        <v>88</v>
      </c>
      <c r="D21" s="33" t="s">
        <v>89</v>
      </c>
      <c r="E21" s="33" t="s">
        <v>90</v>
      </c>
      <c r="F21" s="31" t="s">
        <v>91</v>
      </c>
      <c r="G21" s="36">
        <v>50000</v>
      </c>
    </row>
    <row r="22" spans="2:7" x14ac:dyDescent="0.25">
      <c r="B22" s="33" t="s">
        <v>284</v>
      </c>
      <c r="C22" s="35" t="s">
        <v>221</v>
      </c>
      <c r="D22" s="33" t="s">
        <v>222</v>
      </c>
      <c r="E22" s="33" t="s">
        <v>47</v>
      </c>
      <c r="F22" s="31" t="s">
        <v>223</v>
      </c>
      <c r="G22" s="36">
        <v>41550</v>
      </c>
    </row>
    <row r="23" spans="2:7" x14ac:dyDescent="0.25">
      <c r="B23" s="33" t="s">
        <v>179</v>
      </c>
      <c r="C23" s="35" t="s">
        <v>180</v>
      </c>
      <c r="D23" s="33" t="s">
        <v>181</v>
      </c>
      <c r="E23" s="33" t="s">
        <v>47</v>
      </c>
      <c r="F23" s="31" t="s">
        <v>52</v>
      </c>
      <c r="G23" s="36">
        <v>3845</v>
      </c>
    </row>
    <row r="24" spans="2:7" x14ac:dyDescent="0.25">
      <c r="B24" s="33" t="s">
        <v>273</v>
      </c>
      <c r="C24" s="35" t="s">
        <v>274</v>
      </c>
      <c r="D24" s="33" t="s">
        <v>275</v>
      </c>
      <c r="E24" s="33" t="s">
        <v>47</v>
      </c>
      <c r="F24" s="31" t="s">
        <v>56</v>
      </c>
      <c r="G24" s="36">
        <v>24000</v>
      </c>
    </row>
    <row r="25" spans="2:7" x14ac:dyDescent="0.25">
      <c r="B25" s="33" t="s">
        <v>237</v>
      </c>
      <c r="C25" s="35" t="s">
        <v>238</v>
      </c>
      <c r="D25" s="33" t="s">
        <v>239</v>
      </c>
      <c r="E25" s="33" t="s">
        <v>47</v>
      </c>
      <c r="F25" s="31" t="s">
        <v>55</v>
      </c>
      <c r="G25" s="36">
        <v>15120</v>
      </c>
    </row>
    <row r="26" spans="2:7" x14ac:dyDescent="0.25">
      <c r="B26" s="33" t="s">
        <v>250</v>
      </c>
      <c r="C26" s="35" t="s">
        <v>251</v>
      </c>
      <c r="D26" s="33" t="s">
        <v>252</v>
      </c>
      <c r="E26" s="33" t="s">
        <v>47</v>
      </c>
      <c r="F26" s="31" t="s">
        <v>249</v>
      </c>
      <c r="G26" s="36">
        <v>24888</v>
      </c>
    </row>
    <row r="27" spans="2:7" x14ac:dyDescent="0.25">
      <c r="B27" s="33" t="s">
        <v>43</v>
      </c>
      <c r="C27" s="35" t="s">
        <v>253</v>
      </c>
      <c r="D27" s="33" t="s">
        <v>254</v>
      </c>
      <c r="E27" s="33" t="s">
        <v>47</v>
      </c>
      <c r="F27" s="31" t="s">
        <v>249</v>
      </c>
      <c r="G27" s="36">
        <v>4065</v>
      </c>
    </row>
    <row r="28" spans="2:7" x14ac:dyDescent="0.25">
      <c r="B28" s="33" t="s">
        <v>182</v>
      </c>
      <c r="C28" s="35" t="s">
        <v>183</v>
      </c>
      <c r="D28" s="33" t="s">
        <v>184</v>
      </c>
      <c r="E28" s="33" t="s">
        <v>47</v>
      </c>
      <c r="F28" s="31" t="s">
        <v>52</v>
      </c>
      <c r="G28" s="36">
        <v>5073</v>
      </c>
    </row>
    <row r="29" spans="2:7" x14ac:dyDescent="0.25">
      <c r="B29" s="33" t="s">
        <v>173</v>
      </c>
      <c r="C29" s="35" t="s">
        <v>174</v>
      </c>
      <c r="D29" s="33" t="s">
        <v>175</v>
      </c>
      <c r="E29" s="33" t="s">
        <v>47</v>
      </c>
      <c r="F29" s="31" t="s">
        <v>172</v>
      </c>
      <c r="G29" s="36">
        <v>36912</v>
      </c>
    </row>
    <row r="30" spans="2:7" x14ac:dyDescent="0.25">
      <c r="B30" s="33" t="s">
        <v>270</v>
      </c>
      <c r="C30" s="35" t="s">
        <v>271</v>
      </c>
      <c r="D30" s="33" t="s">
        <v>272</v>
      </c>
      <c r="E30" s="33" t="s">
        <v>47</v>
      </c>
      <c r="F30" s="31" t="s">
        <v>269</v>
      </c>
      <c r="G30" s="36">
        <v>50000</v>
      </c>
    </row>
    <row r="31" spans="2:7" x14ac:dyDescent="0.25">
      <c r="B31" s="33" t="s">
        <v>202</v>
      </c>
      <c r="C31" s="35" t="s">
        <v>203</v>
      </c>
      <c r="D31" s="33" t="s">
        <v>204</v>
      </c>
      <c r="E31" s="33" t="s">
        <v>47</v>
      </c>
      <c r="F31" s="31" t="s">
        <v>53</v>
      </c>
      <c r="G31" s="36">
        <v>21000</v>
      </c>
    </row>
    <row r="32" spans="2:7" x14ac:dyDescent="0.25">
      <c r="B32" s="33" t="s">
        <v>176</v>
      </c>
      <c r="C32" s="35" t="s">
        <v>177</v>
      </c>
      <c r="D32" s="33" t="s">
        <v>178</v>
      </c>
      <c r="E32" s="33" t="s">
        <v>47</v>
      </c>
      <c r="F32" s="31" t="s">
        <v>52</v>
      </c>
      <c r="G32" s="36">
        <v>30786</v>
      </c>
    </row>
    <row r="33" spans="2:7" x14ac:dyDescent="0.25">
      <c r="B33" s="33" t="s">
        <v>81</v>
      </c>
      <c r="C33" s="35" t="s">
        <v>82</v>
      </c>
      <c r="D33" s="33" t="s">
        <v>80</v>
      </c>
      <c r="E33" s="33" t="s">
        <v>76</v>
      </c>
      <c r="F33" s="31" t="s">
        <v>83</v>
      </c>
      <c r="G33" s="36">
        <v>5000</v>
      </c>
    </row>
    <row r="34" spans="2:7" x14ac:dyDescent="0.25">
      <c r="B34" s="33" t="s">
        <v>198</v>
      </c>
      <c r="C34" s="35" t="s">
        <v>199</v>
      </c>
      <c r="D34" s="33" t="s">
        <v>200</v>
      </c>
      <c r="E34" s="33" t="s">
        <v>47</v>
      </c>
      <c r="F34" s="31" t="s">
        <v>53</v>
      </c>
      <c r="G34" s="36">
        <v>13359</v>
      </c>
    </row>
    <row r="35" spans="2:7" ht="30" x14ac:dyDescent="0.25">
      <c r="B35" s="33" t="s">
        <v>98</v>
      </c>
      <c r="C35" s="35" t="s">
        <v>99</v>
      </c>
      <c r="D35" s="33" t="s">
        <v>100</v>
      </c>
      <c r="E35" s="33" t="s">
        <v>90</v>
      </c>
      <c r="F35" s="31" t="s">
        <v>97</v>
      </c>
      <c r="G35" s="36">
        <v>49947</v>
      </c>
    </row>
    <row r="36" spans="2:7" x14ac:dyDescent="0.25">
      <c r="B36" s="33" t="s">
        <v>226</v>
      </c>
      <c r="C36" s="35" t="s">
        <v>227</v>
      </c>
      <c r="D36" s="33" t="s">
        <v>228</v>
      </c>
      <c r="E36" s="33" t="s">
        <v>47</v>
      </c>
      <c r="F36" s="31" t="s">
        <v>229</v>
      </c>
      <c r="G36" s="36">
        <v>11192.8</v>
      </c>
    </row>
    <row r="37" spans="2:7" x14ac:dyDescent="0.25">
      <c r="B37" s="33" t="s">
        <v>163</v>
      </c>
      <c r="C37" s="35" t="s">
        <v>164</v>
      </c>
      <c r="D37" s="33" t="s">
        <v>165</v>
      </c>
      <c r="E37" s="33" t="s">
        <v>47</v>
      </c>
      <c r="F37" s="31" t="s">
        <v>139</v>
      </c>
      <c r="G37" s="36">
        <v>13664</v>
      </c>
    </row>
    <row r="38" spans="2:7" x14ac:dyDescent="0.25">
      <c r="B38" s="33" t="s">
        <v>230</v>
      </c>
      <c r="C38" s="35" t="s">
        <v>231</v>
      </c>
      <c r="D38" s="33" t="s">
        <v>232</v>
      </c>
      <c r="E38" s="33" t="s">
        <v>47</v>
      </c>
      <c r="F38" s="31" t="s">
        <v>233</v>
      </c>
      <c r="G38" s="36">
        <v>45000</v>
      </c>
    </row>
    <row r="39" spans="2:7" x14ac:dyDescent="0.25">
      <c r="B39" s="33" t="s">
        <v>295</v>
      </c>
      <c r="C39" s="35" t="s">
        <v>243</v>
      </c>
      <c r="D39" s="33" t="s">
        <v>244</v>
      </c>
      <c r="E39" s="33" t="s">
        <v>47</v>
      </c>
      <c r="F39" s="31" t="s">
        <v>245</v>
      </c>
      <c r="G39" s="36">
        <v>10247</v>
      </c>
    </row>
    <row r="40" spans="2:7" x14ac:dyDescent="0.25">
      <c r="B40" s="33" t="s">
        <v>294</v>
      </c>
      <c r="C40" s="35" t="s">
        <v>148</v>
      </c>
      <c r="D40" s="33" t="s">
        <v>149</v>
      </c>
      <c r="E40" s="33" t="s">
        <v>47</v>
      </c>
      <c r="F40" s="31" t="s">
        <v>139</v>
      </c>
      <c r="G40" s="36">
        <v>11350</v>
      </c>
    </row>
    <row r="41" spans="2:7" x14ac:dyDescent="0.25">
      <c r="B41" s="33" t="s">
        <v>266</v>
      </c>
      <c r="C41" s="35" t="s">
        <v>267</v>
      </c>
      <c r="D41" s="33" t="s">
        <v>268</v>
      </c>
      <c r="E41" s="33" t="s">
        <v>47</v>
      </c>
      <c r="F41" s="31" t="s">
        <v>269</v>
      </c>
      <c r="G41" s="36">
        <v>29524</v>
      </c>
    </row>
    <row r="42" spans="2:7" ht="30" x14ac:dyDescent="0.25">
      <c r="B42" s="33" t="s">
        <v>300</v>
      </c>
      <c r="C42" s="35" t="s">
        <v>211</v>
      </c>
      <c r="D42" s="33" t="s">
        <v>212</v>
      </c>
      <c r="E42" s="33" t="s">
        <v>47</v>
      </c>
      <c r="F42" s="31" t="s">
        <v>54</v>
      </c>
      <c r="G42" s="36">
        <v>5111</v>
      </c>
    </row>
    <row r="43" spans="2:7" x14ac:dyDescent="0.25">
      <c r="B43" s="33" t="s">
        <v>301</v>
      </c>
      <c r="C43" s="35" t="s">
        <v>213</v>
      </c>
      <c r="D43" s="33" t="s">
        <v>214</v>
      </c>
      <c r="E43" s="33" t="s">
        <v>47</v>
      </c>
      <c r="F43" s="31" t="s">
        <v>54</v>
      </c>
      <c r="G43" s="36">
        <v>41151</v>
      </c>
    </row>
    <row r="44" spans="2:7" x14ac:dyDescent="0.25">
      <c r="B44" s="33" t="s">
        <v>133</v>
      </c>
      <c r="C44" s="35" t="s">
        <v>134</v>
      </c>
      <c r="D44" s="33" t="s">
        <v>135</v>
      </c>
      <c r="E44" s="33" t="s">
        <v>47</v>
      </c>
      <c r="F44" s="31" t="s">
        <v>51</v>
      </c>
      <c r="G44" s="36">
        <v>2876</v>
      </c>
    </row>
    <row r="45" spans="2:7" x14ac:dyDescent="0.25">
      <c r="B45" s="33" t="s">
        <v>185</v>
      </c>
      <c r="C45" s="35" t="s">
        <v>186</v>
      </c>
      <c r="D45" s="33" t="s">
        <v>187</v>
      </c>
      <c r="E45" s="33" t="s">
        <v>47</v>
      </c>
      <c r="F45" s="31" t="s">
        <v>52</v>
      </c>
      <c r="G45" s="36">
        <v>90000</v>
      </c>
    </row>
    <row r="46" spans="2:7" x14ac:dyDescent="0.25">
      <c r="B46" s="33" t="s">
        <v>246</v>
      </c>
      <c r="C46" s="35" t="s">
        <v>247</v>
      </c>
      <c r="D46" s="33" t="s">
        <v>248</v>
      </c>
      <c r="E46" s="33" t="s">
        <v>47</v>
      </c>
      <c r="F46" s="31" t="s">
        <v>249</v>
      </c>
      <c r="G46" s="36">
        <v>11094</v>
      </c>
    </row>
    <row r="47" spans="2:7" x14ac:dyDescent="0.25">
      <c r="B47" s="33" t="s">
        <v>118</v>
      </c>
      <c r="C47" s="35" t="s">
        <v>119</v>
      </c>
      <c r="D47" s="33" t="s">
        <v>120</v>
      </c>
      <c r="E47" s="33" t="s">
        <v>47</v>
      </c>
      <c r="F47" s="31" t="s">
        <v>51</v>
      </c>
      <c r="G47" s="36">
        <v>19744</v>
      </c>
    </row>
    <row r="48" spans="2:7" x14ac:dyDescent="0.25">
      <c r="B48" s="33" t="s">
        <v>124</v>
      </c>
      <c r="C48" s="35" t="s">
        <v>125</v>
      </c>
      <c r="D48" s="33" t="s">
        <v>126</v>
      </c>
      <c r="E48" s="33" t="s">
        <v>47</v>
      </c>
      <c r="F48" s="31" t="s">
        <v>51</v>
      </c>
      <c r="G48" s="36">
        <v>29842</v>
      </c>
    </row>
    <row r="49" spans="2:7" x14ac:dyDescent="0.25">
      <c r="B49" s="33" t="s">
        <v>263</v>
      </c>
      <c r="C49" s="35" t="s">
        <v>264</v>
      </c>
      <c r="D49" s="33" t="s">
        <v>265</v>
      </c>
      <c r="E49" s="33" t="s">
        <v>47</v>
      </c>
      <c r="F49" s="31" t="s">
        <v>249</v>
      </c>
      <c r="G49" s="36">
        <v>10438.469999999999</v>
      </c>
    </row>
    <row r="50" spans="2:7" x14ac:dyDescent="0.25">
      <c r="B50" s="33" t="s">
        <v>279</v>
      </c>
      <c r="C50" s="35" t="s">
        <v>280</v>
      </c>
      <c r="D50" s="33" t="s">
        <v>281</v>
      </c>
      <c r="E50" s="33" t="s">
        <v>47</v>
      </c>
      <c r="F50" s="31" t="s">
        <v>57</v>
      </c>
      <c r="G50" s="36">
        <v>4209</v>
      </c>
    </row>
    <row r="51" spans="2:7" x14ac:dyDescent="0.25">
      <c r="B51" s="33" t="s">
        <v>189</v>
      </c>
      <c r="C51" s="35" t="s">
        <v>190</v>
      </c>
      <c r="D51" s="33" t="s">
        <v>191</v>
      </c>
      <c r="E51" s="33" t="s">
        <v>47</v>
      </c>
      <c r="F51" s="31" t="s">
        <v>52</v>
      </c>
      <c r="G51" s="36">
        <v>88206</v>
      </c>
    </row>
    <row r="52" spans="2:7" ht="30" x14ac:dyDescent="0.25">
      <c r="B52" s="33" t="s">
        <v>142</v>
      </c>
      <c r="C52" s="35" t="s">
        <v>143</v>
      </c>
      <c r="D52" s="33" t="s">
        <v>144</v>
      </c>
      <c r="E52" s="33" t="s">
        <v>145</v>
      </c>
      <c r="F52" s="31" t="s">
        <v>139</v>
      </c>
      <c r="G52" s="36">
        <v>37600</v>
      </c>
    </row>
    <row r="53" spans="2:7" ht="30" x14ac:dyDescent="0.25">
      <c r="B53" s="33" t="s">
        <v>287</v>
      </c>
      <c r="C53" s="35" t="s">
        <v>95</v>
      </c>
      <c r="D53" s="33" t="s">
        <v>96</v>
      </c>
      <c r="E53" s="33" t="s">
        <v>90</v>
      </c>
      <c r="F53" s="31" t="s">
        <v>97</v>
      </c>
      <c r="G53" s="36">
        <v>40265</v>
      </c>
    </row>
    <row r="54" spans="2:7" x14ac:dyDescent="0.25">
      <c r="B54" s="33" t="s">
        <v>289</v>
      </c>
      <c r="C54" s="35" t="s">
        <v>234</v>
      </c>
      <c r="D54" s="33" t="s">
        <v>235</v>
      </c>
      <c r="E54" s="33" t="s">
        <v>47</v>
      </c>
      <c r="F54" s="31" t="s">
        <v>236</v>
      </c>
      <c r="G54" s="36">
        <v>19999</v>
      </c>
    </row>
    <row r="55" spans="2:7" x14ac:dyDescent="0.25">
      <c r="B55" s="33" t="s">
        <v>288</v>
      </c>
      <c r="C55" s="35" t="s">
        <v>101</v>
      </c>
      <c r="D55" s="33" t="s">
        <v>102</v>
      </c>
      <c r="E55" s="33" t="s">
        <v>47</v>
      </c>
      <c r="F55" s="31" t="s">
        <v>103</v>
      </c>
      <c r="G55" s="36">
        <v>8599</v>
      </c>
    </row>
    <row r="56" spans="2:7" x14ac:dyDescent="0.25">
      <c r="B56" s="33" t="s">
        <v>78</v>
      </c>
      <c r="C56" s="35" t="s">
        <v>79</v>
      </c>
      <c r="D56" s="33" t="s">
        <v>80</v>
      </c>
      <c r="E56" s="33" t="s">
        <v>76</v>
      </c>
      <c r="F56" s="31" t="s">
        <v>77</v>
      </c>
      <c r="G56" s="36">
        <v>5000</v>
      </c>
    </row>
    <row r="57" spans="2:7" x14ac:dyDescent="0.25">
      <c r="B57" s="33" t="s">
        <v>208</v>
      </c>
      <c r="C57" s="35" t="s">
        <v>209</v>
      </c>
      <c r="D57" s="33" t="s">
        <v>210</v>
      </c>
      <c r="E57" s="33" t="s">
        <v>47</v>
      </c>
      <c r="F57" s="31" t="s">
        <v>54</v>
      </c>
      <c r="G57" s="36">
        <v>58495</v>
      </c>
    </row>
    <row r="58" spans="2:7" x14ac:dyDescent="0.25">
      <c r="B58" s="33" t="s">
        <v>195</v>
      </c>
      <c r="C58" s="35" t="s">
        <v>196</v>
      </c>
      <c r="D58" s="33" t="s">
        <v>197</v>
      </c>
      <c r="E58" s="33" t="s">
        <v>47</v>
      </c>
      <c r="F58" s="31" t="s">
        <v>53</v>
      </c>
      <c r="G58" s="36">
        <v>49749</v>
      </c>
    </row>
    <row r="59" spans="2:7" x14ac:dyDescent="0.25">
      <c r="B59" s="33" t="s">
        <v>42</v>
      </c>
      <c r="C59" s="35" t="s">
        <v>158</v>
      </c>
      <c r="D59" s="33" t="s">
        <v>159</v>
      </c>
      <c r="E59" s="33" t="s">
        <v>47</v>
      </c>
      <c r="F59" s="31" t="s">
        <v>139</v>
      </c>
      <c r="G59" s="36">
        <v>9999</v>
      </c>
    </row>
    <row r="60" spans="2:7" x14ac:dyDescent="0.25">
      <c r="B60" s="33" t="s">
        <v>44</v>
      </c>
      <c r="C60" s="35" t="s">
        <v>216</v>
      </c>
      <c r="D60" s="33" t="s">
        <v>217</v>
      </c>
      <c r="E60" s="33" t="s">
        <v>47</v>
      </c>
      <c r="F60" s="31" t="s">
        <v>54</v>
      </c>
      <c r="G60" s="36">
        <v>29890</v>
      </c>
    </row>
    <row r="61" spans="2:7" ht="30" x14ac:dyDescent="0.25">
      <c r="B61" s="33" t="s">
        <v>153</v>
      </c>
      <c r="C61" s="35" t="s">
        <v>154</v>
      </c>
      <c r="D61" s="33" t="s">
        <v>155</v>
      </c>
      <c r="E61" s="33" t="s">
        <v>145</v>
      </c>
      <c r="F61" s="31" t="s">
        <v>139</v>
      </c>
      <c r="G61" s="36">
        <v>7295.6</v>
      </c>
    </row>
    <row r="62" spans="2:7" x14ac:dyDescent="0.25">
      <c r="B62" s="33" t="s">
        <v>166</v>
      </c>
      <c r="C62" s="35" t="s">
        <v>167</v>
      </c>
      <c r="D62" s="33" t="s">
        <v>168</v>
      </c>
      <c r="E62" s="33" t="s">
        <v>47</v>
      </c>
      <c r="F62" s="31" t="s">
        <v>139</v>
      </c>
      <c r="G62" s="36">
        <v>15897.6</v>
      </c>
    </row>
    <row r="63" spans="2:7" x14ac:dyDescent="0.25">
      <c r="B63" s="33" t="s">
        <v>112</v>
      </c>
      <c r="C63" s="35" t="s">
        <v>113</v>
      </c>
      <c r="D63" s="33" t="s">
        <v>114</v>
      </c>
      <c r="E63" s="33" t="s">
        <v>47</v>
      </c>
      <c r="F63" s="31" t="s">
        <v>50</v>
      </c>
      <c r="G63" s="36">
        <v>8627</v>
      </c>
    </row>
    <row r="64" spans="2:7" x14ac:dyDescent="0.25">
      <c r="B64" s="33" t="s">
        <v>257</v>
      </c>
      <c r="C64" s="35" t="s">
        <v>258</v>
      </c>
      <c r="D64" s="33" t="s">
        <v>259</v>
      </c>
      <c r="E64" s="33" t="s">
        <v>46</v>
      </c>
      <c r="F64" s="31" t="s">
        <v>249</v>
      </c>
      <c r="G64" s="36">
        <v>17079</v>
      </c>
    </row>
    <row r="65" spans="2:7" x14ac:dyDescent="0.25">
      <c r="B65" s="33" t="s">
        <v>290</v>
      </c>
      <c r="C65" s="35" t="s">
        <v>104</v>
      </c>
      <c r="D65" s="33" t="s">
        <v>105</v>
      </c>
      <c r="E65" s="33" t="s">
        <v>47</v>
      </c>
      <c r="F65" s="31" t="s">
        <v>103</v>
      </c>
      <c r="G65" s="36">
        <v>29880</v>
      </c>
    </row>
    <row r="66" spans="2:7" x14ac:dyDescent="0.25">
      <c r="B66" s="33" t="s">
        <v>291</v>
      </c>
      <c r="C66" s="35" t="s">
        <v>240</v>
      </c>
      <c r="D66" s="33" t="s">
        <v>241</v>
      </c>
      <c r="E66" s="33" t="s">
        <v>47</v>
      </c>
      <c r="F66" s="31" t="s">
        <v>242</v>
      </c>
      <c r="G66" s="36">
        <v>54800</v>
      </c>
    </row>
    <row r="67" spans="2:7" x14ac:dyDescent="0.25">
      <c r="B67" s="33" t="s">
        <v>130</v>
      </c>
      <c r="C67" s="35" t="s">
        <v>131</v>
      </c>
      <c r="D67" s="33" t="s">
        <v>132</v>
      </c>
      <c r="E67" s="33" t="s">
        <v>47</v>
      </c>
      <c r="F67" s="31" t="s">
        <v>51</v>
      </c>
      <c r="G67" s="36">
        <v>18973.13</v>
      </c>
    </row>
    <row r="68" spans="2:7" x14ac:dyDescent="0.25">
      <c r="B68" s="33" t="s">
        <v>260</v>
      </c>
      <c r="C68" s="35" t="s">
        <v>261</v>
      </c>
      <c r="D68" s="33" t="s">
        <v>262</v>
      </c>
      <c r="E68" s="33" t="s">
        <v>47</v>
      </c>
      <c r="F68" s="31" t="s">
        <v>249</v>
      </c>
      <c r="G68" s="36">
        <v>11516</v>
      </c>
    </row>
    <row r="69" spans="2:7" x14ac:dyDescent="0.25">
      <c r="B69" s="33" t="s">
        <v>169</v>
      </c>
      <c r="C69" s="35" t="s">
        <v>170</v>
      </c>
      <c r="D69" s="33" t="s">
        <v>171</v>
      </c>
      <c r="E69" s="33" t="s">
        <v>47</v>
      </c>
      <c r="F69" s="31" t="s">
        <v>172</v>
      </c>
      <c r="G69" s="36">
        <v>29241</v>
      </c>
    </row>
    <row r="70" spans="2:7" x14ac:dyDescent="0.25">
      <c r="B70" s="33" t="s">
        <v>73</v>
      </c>
      <c r="C70" s="35" t="s">
        <v>74</v>
      </c>
      <c r="D70" s="33" t="s">
        <v>75</v>
      </c>
      <c r="E70" s="33" t="s">
        <v>76</v>
      </c>
      <c r="F70" s="31" t="s">
        <v>77</v>
      </c>
      <c r="G70" s="36">
        <v>5000</v>
      </c>
    </row>
    <row r="71" spans="2:7" x14ac:dyDescent="0.25">
      <c r="B71" s="33" t="s">
        <v>156</v>
      </c>
      <c r="C71" s="35" t="s">
        <v>157</v>
      </c>
      <c r="D71" s="33" t="s">
        <v>80</v>
      </c>
      <c r="E71" s="33" t="s">
        <v>47</v>
      </c>
      <c r="F71" s="31" t="s">
        <v>139</v>
      </c>
      <c r="G71" s="36">
        <v>15079.2</v>
      </c>
    </row>
    <row r="72" spans="2:7" x14ac:dyDescent="0.25">
      <c r="B72" s="33" t="s">
        <v>127</v>
      </c>
      <c r="C72" s="35" t="s">
        <v>128</v>
      </c>
      <c r="D72" s="33" t="s">
        <v>129</v>
      </c>
      <c r="E72" s="33" t="s">
        <v>47</v>
      </c>
      <c r="F72" s="31" t="s">
        <v>51</v>
      </c>
      <c r="G72" s="36">
        <v>11804</v>
      </c>
    </row>
    <row r="73" spans="2:7" x14ac:dyDescent="0.25">
      <c r="B73" s="33" t="s">
        <v>150</v>
      </c>
      <c r="C73" s="35" t="s">
        <v>151</v>
      </c>
      <c r="D73" s="33" t="s">
        <v>152</v>
      </c>
      <c r="E73" s="33" t="s">
        <v>47</v>
      </c>
      <c r="F73" s="31" t="s">
        <v>139</v>
      </c>
      <c r="G73" s="36">
        <v>24920</v>
      </c>
    </row>
    <row r="74" spans="2:7" ht="30" x14ac:dyDescent="0.25">
      <c r="B74" s="33" t="s">
        <v>276</v>
      </c>
      <c r="C74" s="35" t="s">
        <v>277</v>
      </c>
      <c r="D74" s="33" t="s">
        <v>278</v>
      </c>
      <c r="E74" s="33" t="s">
        <v>145</v>
      </c>
      <c r="F74" s="31" t="s">
        <v>56</v>
      </c>
      <c r="G74" s="36">
        <v>23015</v>
      </c>
    </row>
  </sheetData>
  <autoFilter ref="B2:G62" xr:uid="{00000000-0001-0000-0500-000000000000}">
    <sortState xmlns:xlrd2="http://schemas.microsoft.com/office/spreadsheetml/2017/richdata2" ref="B3:G62">
      <sortCondition ref="B2:B62"/>
    </sortState>
  </autoFilter>
  <conditionalFormatting sqref="B1 B75:B1048576">
    <cfRule type="duplicateValues" dxfId="3" priority="4"/>
  </conditionalFormatting>
  <conditionalFormatting sqref="B1:B1048576">
    <cfRule type="duplicateValues" dxfId="2" priority="1"/>
  </conditionalFormatting>
  <conditionalFormatting sqref="B2">
    <cfRule type="duplicateValues" dxfId="1" priority="3"/>
  </conditionalFormatting>
  <conditionalFormatting sqref="B5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9"/>
  <sheetViews>
    <sheetView zoomScaleNormal="100" workbookViewId="0">
      <selection activeCell="C4" sqref="C4"/>
    </sheetView>
  </sheetViews>
  <sheetFormatPr defaultRowHeight="15" x14ac:dyDescent="0.25"/>
  <cols>
    <col min="2" max="2" width="30" bestFit="1" customWidth="1"/>
    <col min="3" max="3" width="60" style="7" customWidth="1"/>
  </cols>
  <sheetData>
    <row r="1" spans="2:3" x14ac:dyDescent="0.25">
      <c r="B1" s="2" t="s">
        <v>14</v>
      </c>
    </row>
    <row r="2" spans="2:3" x14ac:dyDescent="0.25">
      <c r="B2" s="3" t="s">
        <v>1</v>
      </c>
      <c r="C2" s="4" t="s">
        <v>12</v>
      </c>
    </row>
    <row r="3" spans="2:3" ht="25.5" x14ac:dyDescent="0.25">
      <c r="B3" s="3" t="s">
        <v>9</v>
      </c>
      <c r="C3" s="4" t="s">
        <v>64</v>
      </c>
    </row>
    <row r="4" spans="2:3" ht="25.5" x14ac:dyDescent="0.25">
      <c r="B4" s="3" t="s">
        <v>10</v>
      </c>
      <c r="C4" s="4" t="s">
        <v>4</v>
      </c>
    </row>
    <row r="5" spans="2:3" ht="25.5" x14ac:dyDescent="0.25">
      <c r="B5" s="3" t="s">
        <v>10</v>
      </c>
      <c r="C5" s="4" t="s">
        <v>65</v>
      </c>
    </row>
    <row r="6" spans="2:3" ht="51" x14ac:dyDescent="0.25">
      <c r="B6" s="3" t="s">
        <v>61</v>
      </c>
      <c r="C6" s="4" t="s">
        <v>66</v>
      </c>
    </row>
    <row r="7" spans="2:3" ht="51" x14ac:dyDescent="0.25">
      <c r="B7" s="4" t="s">
        <v>61</v>
      </c>
      <c r="C7" s="4" t="s">
        <v>67</v>
      </c>
    </row>
    <row r="8" spans="2:3" x14ac:dyDescent="0.25">
      <c r="B8" s="4" t="s">
        <v>62</v>
      </c>
      <c r="C8" s="4" t="s">
        <v>68</v>
      </c>
    </row>
    <row r="9" spans="2:3" x14ac:dyDescent="0.25">
      <c r="B9" s="4" t="s">
        <v>63</v>
      </c>
      <c r="C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LIQUIDAZIONE</vt:lpstr>
      <vt:lpstr>elenco_domande</vt:lpstr>
      <vt:lpstr>Tipologie_costi</vt:lpstr>
      <vt:lpstr>db_beneficiari</vt:lpstr>
      <vt:lpstr>ente_nome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2025-01-09T10:48:30Z</dcterms:created>
  <dcterms:modified xsi:type="dcterms:W3CDTF">2025-01-20T07:52:01Z</dcterms:modified>
</cp:coreProperties>
</file>